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<sst xmlns="http://schemas.openxmlformats.org/spreadsheetml/2006/main" count="449" uniqueCount="264">
  <si>
    <t>Použité doklady:</t>
  </si>
  <si>
    <t xml:space="preserve"> - pokladňa</t>
  </si>
  <si>
    <t xml:space="preserve"> - bankový účet</t>
  </si>
  <si>
    <t xml:space="preserve">s p o l u </t>
  </si>
  <si>
    <t xml:space="preserve"> - celkové príjmy</t>
  </si>
  <si>
    <t xml:space="preserve"> - mínus celkové výdavky</t>
  </si>
  <si>
    <t xml:space="preserve"> - rozdiel</t>
  </si>
  <si>
    <t xml:space="preserve"> - plus počiat.stav pokladne k 01.01.2003</t>
  </si>
  <si>
    <t xml:space="preserve"> - plus počiat.stav bank.účtu k 01.01.2003</t>
  </si>
  <si>
    <t xml:space="preserve">c e l k o m </t>
  </si>
  <si>
    <t>VYSVETLIVKY K PRÍJMOM:</t>
  </si>
  <si>
    <t>s p o l u    .............................................................................................................</t>
  </si>
  <si>
    <t xml:space="preserve"> - dobrovoľný príspevok od členov OMD v SR</t>
  </si>
  <si>
    <t xml:space="preserve"> - september 2003</t>
  </si>
  <si>
    <t xml:space="preserve"> - suma predstavuje príjem za  označenia 02 /vozíčkár/ do automobilov</t>
  </si>
  <si>
    <t xml:space="preserve"> - suma predstavuje vyzbierané účastn. poplatky od členov OMD v SR</t>
  </si>
  <si>
    <t xml:space="preserve">   na seminár vo Vyhniach </t>
  </si>
  <si>
    <t xml:space="preserve">10.odmeny a odvody </t>
  </si>
  <si>
    <t>VYSVETLIVKY K VÝDAVKOM:</t>
  </si>
  <si>
    <t xml:space="preserve"> -preplatenie telef.nákladov členovi VV OMD v SR,T. Kobolovi </t>
  </si>
  <si>
    <t>s p o l u    .......................................................................................................</t>
  </si>
  <si>
    <t xml:space="preserve"> </t>
  </si>
  <si>
    <t xml:space="preserve"> -suma predstavuje zrazenú sumu /15% z výšky úrokov/</t>
  </si>
  <si>
    <t>10. odmeny a odvody z odmien:</t>
  </si>
  <si>
    <t xml:space="preserve"> - plus počiatočný stav pokladne k 01.01.03</t>
  </si>
  <si>
    <t xml:space="preserve"> - plus počiat. stav bankov.účtu k 01.01.03</t>
  </si>
  <si>
    <t xml:space="preserve"> - suma predstavuje príjem vyzbieraných finančných príspevkov </t>
  </si>
  <si>
    <t xml:space="preserve"> -suma predstavuje 15% zrazenú daň z pripísaných úrokov</t>
  </si>
  <si>
    <t xml:space="preserve">Sadzba dane:  15.00 % </t>
  </si>
  <si>
    <t>Automatická obnova</t>
  </si>
  <si>
    <t>Predpokladaný úrok ku dňu splatnosti:</t>
  </si>
  <si>
    <t>Predpokladaná daň z úroku ku dňu splatnosti:</t>
  </si>
  <si>
    <t>STAV FINANČNÝCH PROSTRIEDKOV JEDNOTLIVÝCH ÚČTOVNÝCH EVIDENCIÍ:</t>
  </si>
  <si>
    <t>Vypracovala: Eva Gyoriová</t>
  </si>
  <si>
    <t xml:space="preserve">                   hospodárka OMD v SR</t>
  </si>
  <si>
    <t xml:space="preserve">          I.Q</t>
  </si>
  <si>
    <t xml:space="preserve">          II.Q</t>
  </si>
  <si>
    <t xml:space="preserve">         III.Q</t>
  </si>
  <si>
    <t xml:space="preserve">     IV.Q</t>
  </si>
  <si>
    <t xml:space="preserve">         I.Q</t>
  </si>
  <si>
    <t xml:space="preserve">       II.Q</t>
  </si>
  <si>
    <t xml:space="preserve">      III.Q</t>
  </si>
  <si>
    <t xml:space="preserve">      IV.Q</t>
  </si>
  <si>
    <t>3. ÚČTOVNÁ EVIDENCIA: DOTÁCIE MINISTERSTVA PRÁCE, SOCIÁLNYCH VECÍ A RODINY SR</t>
  </si>
  <si>
    <t xml:space="preserve">        I.Q</t>
  </si>
  <si>
    <t xml:space="preserve">        II.Q</t>
  </si>
  <si>
    <t xml:space="preserve">       III.Q</t>
  </si>
  <si>
    <t xml:space="preserve">     III.Q</t>
  </si>
  <si>
    <t>1. členské príspevky</t>
  </si>
  <si>
    <t>2. dobrovoľné prísp.</t>
  </si>
  <si>
    <t>3. poplatky v telocvični</t>
  </si>
  <si>
    <t>4. úroky</t>
  </si>
  <si>
    <t>5. ostatné</t>
  </si>
  <si>
    <t>6. označenie do áut</t>
  </si>
  <si>
    <t>7. daňové úrady/1 %</t>
  </si>
  <si>
    <t>8. odpredaj auta</t>
  </si>
  <si>
    <t>9. účastnícke poplatky</t>
  </si>
  <si>
    <t>SPOLU</t>
  </si>
  <si>
    <t>VÝDAVKY</t>
  </si>
  <si>
    <t>2. ÚČTOVNÁ EVIDENCIA: 3 - MESAČNÝ TERMÍNOVANÝ ÚČET: TATRA BANKA  A.S. + POKLADŇA</t>
  </si>
  <si>
    <t>ĽUDOVÁ BANKA A.S. + POKLADŇA</t>
  </si>
  <si>
    <t>PRÍJMY</t>
  </si>
  <si>
    <t xml:space="preserve">      II.Q</t>
  </si>
  <si>
    <t xml:space="preserve">    III.Q</t>
  </si>
  <si>
    <t xml:space="preserve">    IV.Q</t>
  </si>
  <si>
    <t xml:space="preserve">       I.Q</t>
  </si>
  <si>
    <t>2. úroky</t>
  </si>
  <si>
    <t>1. dobrovoľné prísp.</t>
  </si>
  <si>
    <t>1. bankové poplatky</t>
  </si>
  <si>
    <t>2. platba dane z príjmu</t>
  </si>
  <si>
    <t>3. ostatné výdavky</t>
  </si>
  <si>
    <t>2.platba dane z príjmu:</t>
  </si>
  <si>
    <t>2. daň z príjmu</t>
  </si>
  <si>
    <t>3. ostatné výdavky:</t>
  </si>
  <si>
    <t>6. ÚČTOVNÁ EVIDENCIA:  ÚRAD VLÁDY SR: ĽUDOVÁ BANKA A.S. + POKLADŇA</t>
  </si>
  <si>
    <t>1. dotácia z ÚV</t>
  </si>
  <si>
    <t>3. úroky</t>
  </si>
  <si>
    <t>1.členské príspevky:</t>
  </si>
  <si>
    <t>2.dobrovoľné príspevky:</t>
  </si>
  <si>
    <t>3.poplatky v telocvični:</t>
  </si>
  <si>
    <t>4.úroky:</t>
  </si>
  <si>
    <t>5.ostatné príjmy:</t>
  </si>
  <si>
    <t>6.označenie do automobilov:</t>
  </si>
  <si>
    <t>1. poštovné</t>
  </si>
  <si>
    <t>2. telefonické poplatky</t>
  </si>
  <si>
    <t>3. cestovné</t>
  </si>
  <si>
    <t>4. bankové poplatky</t>
  </si>
  <si>
    <t>5. prevádzková réžia</t>
  </si>
  <si>
    <t>6. ostatné výdavky</t>
  </si>
  <si>
    <t>7. daň z príjmu</t>
  </si>
  <si>
    <t>8. telocvičňa</t>
  </si>
  <si>
    <t>9. ozvena</t>
  </si>
  <si>
    <t>1.poštovné:</t>
  </si>
  <si>
    <t>2.telefon.poplatky:</t>
  </si>
  <si>
    <t>5.prevádzková réžia:</t>
  </si>
  <si>
    <t>6.ostatné výdavky:</t>
  </si>
  <si>
    <t>7.platba dane z príjmu:</t>
  </si>
  <si>
    <t>8.telocvičňa:</t>
  </si>
  <si>
    <t>1. úroky</t>
  </si>
  <si>
    <t>2. dot. na EAMDA</t>
  </si>
  <si>
    <t>4. dot. na porad.činnosť</t>
  </si>
  <si>
    <t>5. dot. na stret. členov</t>
  </si>
  <si>
    <t xml:space="preserve">6. dot. na nájomné </t>
  </si>
  <si>
    <t xml:space="preserve">4. odmeny a odvody </t>
  </si>
  <si>
    <t>3. nájomné</t>
  </si>
  <si>
    <t>5. ostatné výdavky</t>
  </si>
  <si>
    <t>6. členské do EAMDA</t>
  </si>
  <si>
    <t>4. odmeny a odvody:</t>
  </si>
  <si>
    <t>5. ostatné výdavky:</t>
  </si>
  <si>
    <t>1.dobrovoľné príspevky:</t>
  </si>
  <si>
    <t>Stav k 31.12.2003</t>
  </si>
  <si>
    <t>Stav od 01.01. do 31.12.2003</t>
  </si>
  <si>
    <t>Stav od 01.01.do 31.12.2003</t>
  </si>
  <si>
    <t>1. ÚČTOVNÁ EVIDENCIA: HLAVNÝ ÚČET OMD V SR:  TATRA BANKA A.S. + POKLADŇA</t>
  </si>
  <si>
    <t xml:space="preserve"> - bankové výpisy za obdobie od 01.10.2003 do 31. 12. 2003 BV 40 až BV 01/04</t>
  </si>
  <si>
    <t xml:space="preserve"> - október 2003</t>
  </si>
  <si>
    <t xml:space="preserve"> - november 2003</t>
  </si>
  <si>
    <t xml:space="preserve"> - k 31.10.2003</t>
  </si>
  <si>
    <t xml:space="preserve"> - k 30.11.2003</t>
  </si>
  <si>
    <t xml:space="preserve"> - k 31.12.2003</t>
  </si>
  <si>
    <t xml:space="preserve">  dená dotácia, ktorá bola určená na úhradu seminára vo Vyhniach</t>
  </si>
  <si>
    <t xml:space="preserve"> - suma predstavuje prevod v prospech hlav. účtu z účtu MPSVR  SR/dotácia bola </t>
  </si>
  <si>
    <t>8. príjem za odpredané auto:</t>
  </si>
  <si>
    <t xml:space="preserve"> - suma predstavuje druhú splátku za odpredané auto VW Caravella</t>
  </si>
  <si>
    <t>9. účastnícke poplatky na seminár - Vyhne</t>
  </si>
  <si>
    <t xml:space="preserve"> -úhrada FD 4023037 Slov.telekomunikácie- september r.2003</t>
  </si>
  <si>
    <t xml:space="preserve"> -úhrada FD 4023046 Slov.telekomunikácie- október r.2003</t>
  </si>
  <si>
    <t xml:space="preserve"> -úhrada FD 4023045 Slov.telekomunikácie-október r.2003</t>
  </si>
  <si>
    <t xml:space="preserve"> -úhrada FD 4023051 Slov.telekomunikácie - november r.2003</t>
  </si>
  <si>
    <t xml:space="preserve"> -úhrada FD 4023052 Slov.telekomunikácie- november r.2003</t>
  </si>
  <si>
    <t xml:space="preserve"> -preplatenie telef.nákladov členke VV OMD v SR,D. Drobcovej</t>
  </si>
  <si>
    <t xml:space="preserve"> -suma predstavuje úhradu bežného poštov. a nákup známok pri činnosti OMD v SR</t>
  </si>
  <si>
    <t xml:space="preserve"> - úhrada fa č. 4023044 RDAT spol.s.r.o. za kábel USB k počítači</t>
  </si>
  <si>
    <t xml:space="preserve"> - úhrada fa č. 4023054 ARES spol.s.r.o. za nákup kancelárskych potrieb</t>
  </si>
  <si>
    <t xml:space="preserve"> - úhrada fa č. 4023041 Slovenskej pošte za poštovné poplatky</t>
  </si>
  <si>
    <t xml:space="preserve"> - úhrada za nákup náplne do tlačiarne</t>
  </si>
  <si>
    <t xml:space="preserve"> - úhrada  za nákup vizitiek</t>
  </si>
  <si>
    <t xml:space="preserve"> - úhrada nájomného za IV.Q r.2003 </t>
  </si>
  <si>
    <t xml:space="preserve"> - suma predstavuje vrátenie účastníckych poplatkov, ktorí sa nezúčastnili seminára  </t>
  </si>
  <si>
    <t xml:space="preserve"> - úhrada fa č. 4023039 SLOVNAFT REKREACENTRUM /záloha za pobyt vo Vyhniach</t>
  </si>
  <si>
    <t xml:space="preserve"> - suma predstavuje vklad vyzbieranej sumy z tomboly, kt. sa konala vo Vyhniach </t>
  </si>
  <si>
    <t xml:space="preserve">   na účet občianskeho združenia NÁVRAT</t>
  </si>
  <si>
    <t xml:space="preserve"> - úhrada fa č. 4023042 SLOVNAFT REKREACENTRUM / úhrada konečnej faktúry za </t>
  </si>
  <si>
    <t xml:space="preserve">  pobyt a stravu na seminári </t>
  </si>
  <si>
    <t xml:space="preserve"> - úhrada fa č. 4023047 V.V.I.P. TRAVEL za úhradu leteniek z Viedne na Maltu a späť</t>
  </si>
  <si>
    <t xml:space="preserve">  Mária Duračinská</t>
  </si>
  <si>
    <t xml:space="preserve"> - suma predstavuje prevod z hlavného účtu na účet zbierky. Zo zbierky bola omylom </t>
  </si>
  <si>
    <t xml:space="preserve"> - suma predstavuje prevod z hlavného účtu na terminovaný účet, ktorý bol obnovený</t>
  </si>
  <si>
    <t xml:space="preserve"> - úhrada fa č. 4023055 QBE POISŤOVŇA a.s. za poistenie majetku</t>
  </si>
  <si>
    <t>Dňa 12.12.2003 bol obnovený 3 - mesačný termínovaný účet v Tatra banke a.s.</t>
  </si>
  <si>
    <t>Dátum splatnosti: 12.03.2003</t>
  </si>
  <si>
    <t>Úroková sadzba: 3.150 %</t>
  </si>
  <si>
    <t xml:space="preserve"> - bankové výpisy za obdobie od 01.10.2003 do 31.12. 2003 BV11 - BV16</t>
  </si>
  <si>
    <t xml:space="preserve"> - pokladničné doklady za obdobie od 01.10.2003 do 31.12.2003 neboli žiadne</t>
  </si>
  <si>
    <t xml:space="preserve"> - suma predstavuje úhradu poistenia liečebných nákladov M.Duračinskej</t>
  </si>
  <si>
    <t xml:space="preserve">   dobrovoľný príspevok</t>
  </si>
  <si>
    <t xml:space="preserve">   príspevok na Ozvenu na rok 2003</t>
  </si>
  <si>
    <t xml:space="preserve">   príspevok na Ozvenu </t>
  </si>
  <si>
    <t xml:space="preserve"> - do 31.12.2003 zaplatili členský príspevok a Ozvenu členovia na rok 2004 </t>
  </si>
  <si>
    <t xml:space="preserve"> - suma predstavuje prevod v prospech hlavného účtu z účtu Úradu vlády/bola preve-</t>
  </si>
  <si>
    <t xml:space="preserve"> -úhrada FD 4023036 Slov. telekomunikácie - september r. 2003</t>
  </si>
  <si>
    <t xml:space="preserve"> -preplatenie telef.nákladov členovi OMD S. Minárikovi</t>
  </si>
  <si>
    <t xml:space="preserve"> -preplatenie telef.nákladov členovi VV OMD,T. Kobolovi </t>
  </si>
  <si>
    <t xml:space="preserve"> - úhrada za nákup stoličiek do OMD </t>
  </si>
  <si>
    <t xml:space="preserve"> - suma predstavuje vklad na účet Úradu vlády z dôvodu nízkeho konečného zostatku</t>
  </si>
  <si>
    <t xml:space="preserve">   uhradená soc. výpomoc členovi OMD, ktorá však mala byt uhradená z účtu OMD</t>
  </si>
  <si>
    <t xml:space="preserve"> - suma predstavuje socialnu výpomoc členovi OMD T.Kobolovi na úpravu bytu/1%/</t>
  </si>
  <si>
    <t xml:space="preserve"> - úhrada fa č. 4023038 LC PRINT s.r.o. za vydanie časopisu Ozvena č. 3</t>
  </si>
  <si>
    <t xml:space="preserve"> - úhrada fa č. 4023050 LC PRINT s.r.o. za vydanie časopisu Ozvena č. 4</t>
  </si>
  <si>
    <t xml:space="preserve"> - úhrada FD č. 4023040 ARES s.r.o. - nájomné IV.Q r. 2003</t>
  </si>
  <si>
    <t xml:space="preserve"> - suma predstavuje vyplatenie odmien pracovníkom /podľa dohody o pracovnej činnosti </t>
  </si>
  <si>
    <t xml:space="preserve">   v období  august - december,vrátane 2003</t>
  </si>
  <si>
    <t xml:space="preserve"> - suma predstavuje odvody pracovníkom /daň z príjmu 10% /  za august - december 2003</t>
  </si>
  <si>
    <t xml:space="preserve"> - suma predstavuje prevod dotácie poskyt. MPSVR SR na hlavný účet OMD za seminár </t>
  </si>
  <si>
    <t xml:space="preserve"> - suma predstavuje prevod dotácie poskyt. MPSVR SR na hlavný účet OMD na vydávanie</t>
  </si>
  <si>
    <t xml:space="preserve">   časopisu Ozvena</t>
  </si>
  <si>
    <t xml:space="preserve">   poplatok do EAMDA</t>
  </si>
  <si>
    <t xml:space="preserve"> - suma predstavuje nevyčerpanú /vrátenú/ dotáciu MPSVR SR, ktorá bola určená na člen.</t>
  </si>
  <si>
    <r>
      <t xml:space="preserve">1.bankové poplatky </t>
    </r>
    <r>
      <rPr>
        <sz val="10"/>
        <rFont val="Arial CE"/>
        <family val="2"/>
      </rPr>
      <t>k 31.12.2003</t>
    </r>
  </si>
  <si>
    <r>
      <t xml:space="preserve">1.úroky </t>
    </r>
    <r>
      <rPr>
        <sz val="10"/>
        <rFont val="Arial CE"/>
        <family val="2"/>
      </rPr>
      <t>k 31.12.2003</t>
    </r>
  </si>
  <si>
    <r>
      <t xml:space="preserve">2.úroky </t>
    </r>
    <r>
      <rPr>
        <sz val="10"/>
        <rFont val="Arial CE"/>
        <family val="2"/>
      </rPr>
      <t>k 31.12.2003</t>
    </r>
  </si>
  <si>
    <t>4. ostatné výdavky</t>
  </si>
  <si>
    <r>
      <t xml:space="preserve">1. bankové poplatky </t>
    </r>
    <r>
      <rPr>
        <sz val="10"/>
        <rFont val="Arial CE"/>
        <family val="2"/>
      </rPr>
      <t>k 31.12.2003</t>
    </r>
  </si>
  <si>
    <t xml:space="preserve">4. ostatné: </t>
  </si>
  <si>
    <t xml:space="preserve">   na hlavný účet OMD</t>
  </si>
  <si>
    <t>3. ostatné</t>
  </si>
  <si>
    <t xml:space="preserve"> - suma predstavuje prevod z hlavného účtu na účet Úrad vlády z dôvodu nízkého konečného  </t>
  </si>
  <si>
    <t xml:space="preserve">   zostatku na účte </t>
  </si>
  <si>
    <t xml:space="preserve"> - od 1.10.do 31.12.2003 zaplatili členský príspevok starí členovia OMD v SR za r. 2003</t>
  </si>
  <si>
    <t xml:space="preserve"> - od 1.10. do 31.12.2003 bolo prijatých 5 nových členov zaplatili člen. poplatok+zapisné</t>
  </si>
  <si>
    <r>
      <t xml:space="preserve">4.bankové poplatky </t>
    </r>
    <r>
      <rPr>
        <sz val="10"/>
        <rFont val="Arial CE"/>
        <family val="2"/>
      </rPr>
      <t>k 31.12.2003</t>
    </r>
  </si>
  <si>
    <t xml:space="preserve"> - pokladničné doklady za obdobie od 01.10.2003 do 31.12.2003 -neboli žiadne</t>
  </si>
  <si>
    <t xml:space="preserve"> - bankové výpisy za obdobie od 01.10.2003 do 31.12.2003 - BV10 až BV 01/04</t>
  </si>
  <si>
    <t>2.úroky :</t>
  </si>
  <si>
    <t>k 31.10.2003</t>
  </si>
  <si>
    <t>k 31.12.2003</t>
  </si>
  <si>
    <t>k 30.11.2003</t>
  </si>
  <si>
    <t>3. ostatné:</t>
  </si>
  <si>
    <t xml:space="preserve">   prevedená na hlavný účet OMD</t>
  </si>
  <si>
    <t xml:space="preserve"> - suma predstavuje socialnu výpomoc p. Majerčiakovej z úpravu bytu, ktorá bola omylom </t>
  </si>
  <si>
    <t xml:space="preserve">   uhradená z účtu zbierky</t>
  </si>
  <si>
    <t xml:space="preserve"> - úhrada fa č. 4023048 SIVAK, S.R.O. za polohovaciu postel SOLO</t>
  </si>
  <si>
    <t xml:space="preserve"> - úhrada fa č. 4023053 BASCO SK, S.R.O. za antidek.matrac MEDIAL+poťah LINTEX</t>
  </si>
  <si>
    <t>r.2003</t>
  </si>
  <si>
    <t xml:space="preserve"> s p o l u:...................................................................................................................</t>
  </si>
  <si>
    <t xml:space="preserve"> s p o l u :    ............................................................................................................</t>
  </si>
  <si>
    <t>V Bratislave, dňa 30.01. 2003</t>
  </si>
  <si>
    <t xml:space="preserve"> s p o l u:.....................................................................................................................</t>
  </si>
  <si>
    <t xml:space="preserve">                      SPRÁVA O HOSPODÁRENÍ ORGANIZÁCIE MUSKULÁRNYCH </t>
  </si>
  <si>
    <t>s p o l u :......................................................................................................................</t>
  </si>
  <si>
    <t>s p o l u : ...................................................................................................................</t>
  </si>
  <si>
    <t>s p o l u :....................................................................................................................</t>
  </si>
  <si>
    <t>s p o l u :.....................................................................................................................</t>
  </si>
  <si>
    <t>s p o l u :.......................................................................................................................</t>
  </si>
  <si>
    <t>Výška základného vkladu:............................................................................................</t>
  </si>
  <si>
    <t>Predpokladaný stav účtu ku dňu splatnosti:.................................................................</t>
  </si>
  <si>
    <t>s p o l u :........................................................................................................................</t>
  </si>
  <si>
    <t xml:space="preserve"> - suma predstavuje dobrovoľný príspevok pre členku OMD p. Markotánovú</t>
  </si>
  <si>
    <t xml:space="preserve"> - suma predstavuje výťažok z tomboly, ktorá bola vyzbieraná na seminári vo Vyhniach</t>
  </si>
  <si>
    <t xml:space="preserve">   ktorá bola určená na úhradu seminára vo Vyhniach</t>
  </si>
  <si>
    <t xml:space="preserve"> - suma predstavuje prevod dotácie v prospech hlavného účtu z účtu MPSVR SR,</t>
  </si>
  <si>
    <t xml:space="preserve">    určená na GF a FZ, ktorá bola pôvodne hradená z hlavného účtu</t>
  </si>
  <si>
    <t xml:space="preserve">   určená na vydávanie časopisu Ozvena </t>
  </si>
  <si>
    <t>7.príjem z 1% FO</t>
  </si>
  <si>
    <t xml:space="preserve"> - suma predstavuje príjem z jednotlivých daňových úradov</t>
  </si>
  <si>
    <t xml:space="preserve"> - suma predstavuje preplatenie cestovných výdavkov členom VV OMD v SR, na zasadnutia</t>
  </si>
  <si>
    <t xml:space="preserve"> - suma predstavuje preplat. cestovných výdavkov predsedníčke OMD na vybavovanie </t>
  </si>
  <si>
    <t xml:space="preserve">  úradných záležitostí </t>
  </si>
  <si>
    <t xml:space="preserve"> - suma predstavuje výdavky za notárske overenie</t>
  </si>
  <si>
    <t xml:space="preserve"> - suma predstavuje výdavky na činnosťou OMD v SR - kopírovanie</t>
  </si>
  <si>
    <t xml:space="preserve"> - suma predstavuje výdavky spojené s telocvičňou t.j.čistiace prostriedky a šport.potreby</t>
  </si>
  <si>
    <t xml:space="preserve"> - úhrada fa č. 4023043 RDAT spol.s.r.o. za multifunkčné zariadenie HP OFFICE JET</t>
  </si>
  <si>
    <t xml:space="preserve"> - úhrada za nákup pokladnIčky do OMD </t>
  </si>
  <si>
    <t xml:space="preserve"> - úhrada ostatných výdavkov na činnosť OMD </t>
  </si>
  <si>
    <t xml:space="preserve"> - úhrada za nákup občerstvenia na zasadnutí VV OMD </t>
  </si>
  <si>
    <t xml:space="preserve">  na výročné Valné zhromaždenie EAMDA spojené s konferenciou o Nezávislom živote,</t>
  </si>
  <si>
    <t xml:space="preserve">  ktoré sa konalo v čase 19.-23.10., na ktorom sa zúčastnila podpredsedníčka OMD v SR</t>
  </si>
  <si>
    <t xml:space="preserve"> - suma predstavuje sociálnu výpomoc členke OMD p. Cimerovej na úpravu bytu /1% z dane/</t>
  </si>
  <si>
    <t xml:space="preserve">   jedná sa o úpravu bytu  / 1% z dane/</t>
  </si>
  <si>
    <t xml:space="preserve"> - suma predstavuje socialnu výpomoc členke OMD p. Vargovej na úpravu bytu/z 1% z dane/ </t>
  </si>
  <si>
    <t>9. Ozvena:</t>
  </si>
  <si>
    <t xml:space="preserve"> - suma predstavuje odmeny a odvody z odmien /garančný fond, fond zamestn./</t>
  </si>
  <si>
    <t>3. dot. na vydáv.Ozveny</t>
  </si>
  <si>
    <t>4. ÚČTOVNÁ EVIDENCIA: BRATISLAVSKÝ SAMOSPRÁVNY KRAJ: ĽUDOVÁ BANKA A.S. + POKLADŇA</t>
  </si>
  <si>
    <t xml:space="preserve">5. ÚČTOVNÁ EVIDENCIA: ZBIERKA-MY ĽUDIA SO SVALOVOU DYSTROFIOU: TATRA  BANKA A.S. </t>
  </si>
  <si>
    <t xml:space="preserve">    + POKLADŇA</t>
  </si>
  <si>
    <t xml:space="preserve"> - suma predstavuje prevod z hlavného účtu členke OMD p. Majerčiakovej.Omylom sme </t>
  </si>
  <si>
    <t xml:space="preserve">   uhradili soc. pomoc z účtu "Zbierka"</t>
  </si>
  <si>
    <t xml:space="preserve"> - suma predstavuje členský poplatok omylom uhradený na účet zbierky, suma bola </t>
  </si>
  <si>
    <t xml:space="preserve"> - suma predstavuje dotáciu poskytnutú Úradom vlády, ktorá bola po vyčerpaní prevedená</t>
  </si>
  <si>
    <r>
      <t xml:space="preserve"> - účet </t>
    </r>
    <r>
      <rPr>
        <b/>
        <sz val="10"/>
        <rFont val="Arial CE"/>
        <family val="2"/>
      </rPr>
      <t>Úrad vlády</t>
    </r>
    <r>
      <rPr>
        <sz val="10"/>
        <rFont val="Arial CE"/>
        <family val="0"/>
      </rPr>
      <t xml:space="preserve"> / Ľudová banka a.s. + pokladňa</t>
    </r>
  </si>
  <si>
    <r>
      <t xml:space="preserve"> - účet </t>
    </r>
    <r>
      <rPr>
        <b/>
        <sz val="10"/>
        <rFont val="Arial CE"/>
        <family val="2"/>
      </rPr>
      <t>OMD v SR</t>
    </r>
    <r>
      <rPr>
        <sz val="10"/>
        <rFont val="Arial CE"/>
        <family val="2"/>
      </rPr>
      <t xml:space="preserve"> / Tatra banka a.s. + pokladňa</t>
    </r>
  </si>
  <si>
    <r>
      <t xml:space="preserve"> - účet </t>
    </r>
    <r>
      <rPr>
        <b/>
        <sz val="10"/>
        <rFont val="Arial CE"/>
        <family val="2"/>
      </rPr>
      <t xml:space="preserve">Ministerstvo práce, soc. vecí a rodiny </t>
    </r>
    <r>
      <rPr>
        <sz val="10"/>
        <rFont val="Arial CE"/>
        <family val="0"/>
      </rPr>
      <t>/ Ľudová banka a.s. + pokladňa</t>
    </r>
  </si>
  <si>
    <r>
      <t xml:space="preserve"> - bankový účet</t>
    </r>
    <r>
      <rPr>
        <b/>
        <sz val="10"/>
        <rFont val="Arial CE"/>
        <family val="2"/>
      </rPr>
      <t xml:space="preserve"> Bratislavský samosprávny kraj </t>
    </r>
    <r>
      <rPr>
        <sz val="10"/>
        <rFont val="Arial CE"/>
        <family val="0"/>
      </rPr>
      <t>/ Ľudová banka a.s. + pokladňa</t>
    </r>
  </si>
  <si>
    <r>
      <t xml:space="preserve"> - účet </t>
    </r>
    <r>
      <rPr>
        <b/>
        <sz val="10"/>
        <rFont val="Arial CE"/>
        <family val="2"/>
      </rPr>
      <t xml:space="preserve">Zbierka "My ľudia so svalovou dystrofiou" </t>
    </r>
    <r>
      <rPr>
        <sz val="10"/>
        <rFont val="Arial CE"/>
        <family val="0"/>
      </rPr>
      <t>/ Tatra banka + pokladňa</t>
    </r>
  </si>
  <si>
    <r>
      <t xml:space="preserve"> - účet </t>
    </r>
    <r>
      <rPr>
        <b/>
        <sz val="10"/>
        <rFont val="Arial CE"/>
        <family val="2"/>
      </rPr>
      <t xml:space="preserve">3 -mesačný termínovaný vklad </t>
    </r>
    <r>
      <rPr>
        <sz val="10"/>
        <rFont val="Arial CE"/>
        <family val="0"/>
      </rPr>
      <t>/ Tatra banka a.s./suma bez úroku/</t>
    </r>
  </si>
  <si>
    <t xml:space="preserve"> - pokladničné doklady za obdobie od 01.10.2003 do 31.12.2003 žiadne</t>
  </si>
  <si>
    <t xml:space="preserve"> - bankové výpisy za obdobie od 01.10.2003 do 31.12.2003- BV5 až BV7 </t>
  </si>
  <si>
    <t xml:space="preserve"> - pokladničné doklady za obdobie od 01.10.2003 do 31.12.2003 -P 142 až P 251</t>
  </si>
  <si>
    <t xml:space="preserve"> - bankové výpisy za obdobie od 01.10.2003 do 31.12.2003- BV10 až BV11</t>
  </si>
  <si>
    <t xml:space="preserve">                              DYSTROFIKOV V SR OD 01.01.2003 DO 31.12. 2003</t>
  </si>
  <si>
    <t>c e l k o m  k 31.12.2003</t>
  </si>
  <si>
    <t>c e l k o m k 31.12.2003</t>
  </si>
  <si>
    <t>STAV FINANČNÝCH PROSTRIEDKOV JEDNOTLIVÝCH ÚČTOVNÝCH EVIDENCIÍ k 31.12.2003: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</si>
</sst>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4" fontId="0" fillId="0" borderId="0" xfId="16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8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8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3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16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8" fontId="0" fillId="0" borderId="11" xfId="0" applyNumberFormat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/>
    </xf>
  </cellXfs>
  <cellStyles count="9">
    <cellStyle name="Normal" xfId="0"/>
    <cellStyle name="Currency [0]" xfId="15"/>
    <cellStyle name="1 000 Kč_List1" xfId="16"/>
    <cellStyle name="Comma" xfId="17"/>
    <cellStyle name="Comma [0]" xfId="18"/>
    <cellStyle name="Hyperlink" xfId="19"/>
    <cellStyle name="Currenc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workbookViewId="0" topLeftCell="A414">
      <selection activeCell="A1" sqref="A1:G414"/>
    </sheetView>
  </sheetViews>
  <sheetFormatPr defaultColWidth="9.00390625" defaultRowHeight="12.75"/>
  <cols>
    <col min="2" max="2" width="10.00390625" style="0" customWidth="1"/>
    <col min="3" max="3" width="13.625" style="0" customWidth="1"/>
    <col min="4" max="4" width="14.25390625" style="0" customWidth="1"/>
    <col min="5" max="5" width="14.00390625" style="0" customWidth="1"/>
    <col min="6" max="6" width="15.00390625" style="0" customWidth="1"/>
    <col min="7" max="7" width="15.375" style="0" customWidth="1"/>
  </cols>
  <sheetData>
    <row r="1" spans="1:7" ht="15.75">
      <c r="A1" s="66" t="s">
        <v>208</v>
      </c>
      <c r="B1" s="29"/>
      <c r="C1" s="29"/>
      <c r="D1" s="29"/>
      <c r="E1" s="29"/>
      <c r="F1" s="29"/>
      <c r="G1" s="29"/>
    </row>
    <row r="2" spans="1:7" ht="15.75">
      <c r="A2" s="66" t="s">
        <v>260</v>
      </c>
      <c r="B2" s="29"/>
      <c r="C2" s="29"/>
      <c r="D2" s="29"/>
      <c r="E2" s="29"/>
      <c r="F2" s="29"/>
      <c r="G2" s="29"/>
    </row>
    <row r="3" spans="1:7" ht="12.75">
      <c r="A3" s="2"/>
      <c r="B3" s="2"/>
      <c r="C3" s="2"/>
      <c r="D3" s="2"/>
      <c r="E3" s="2"/>
      <c r="F3" s="2"/>
      <c r="G3" s="2"/>
    </row>
    <row r="4" spans="1:4" ht="12.75">
      <c r="A4" s="2" t="s">
        <v>113</v>
      </c>
      <c r="B4" s="2"/>
      <c r="C4" s="2"/>
      <c r="D4" s="2"/>
    </row>
    <row r="5" ht="12.75">
      <c r="A5" t="s">
        <v>0</v>
      </c>
    </row>
    <row r="6" ht="12.75">
      <c r="A6" t="s">
        <v>258</v>
      </c>
    </row>
    <row r="7" ht="12.75">
      <c r="A7" t="s">
        <v>114</v>
      </c>
    </row>
    <row r="8" spans="1:7" ht="12.75">
      <c r="A8" s="2" t="s">
        <v>110</v>
      </c>
      <c r="D8" t="s">
        <v>1</v>
      </c>
      <c r="G8" s="1">
        <v>4229.4</v>
      </c>
    </row>
    <row r="9" spans="4:7" ht="12.75">
      <c r="D9" t="s">
        <v>2</v>
      </c>
      <c r="G9" s="1">
        <v>160737.83</v>
      </c>
    </row>
    <row r="10" spans="4:7" ht="12.75">
      <c r="D10" s="2" t="s">
        <v>3</v>
      </c>
      <c r="E10" s="2"/>
      <c r="F10" s="2"/>
      <c r="G10" s="3">
        <f>G8+G9</f>
        <v>164967.22999999998</v>
      </c>
    </row>
    <row r="11" spans="1:7" ht="12.75">
      <c r="A11" s="2" t="s">
        <v>111</v>
      </c>
      <c r="D11" t="s">
        <v>4</v>
      </c>
      <c r="G11" s="1">
        <v>1302076.31</v>
      </c>
    </row>
    <row r="12" spans="4:7" ht="12.75">
      <c r="D12" t="s">
        <v>5</v>
      </c>
      <c r="G12" s="1">
        <v>1307677.2</v>
      </c>
    </row>
    <row r="13" spans="4:7" ht="12.75">
      <c r="D13" t="s">
        <v>6</v>
      </c>
      <c r="G13" s="1">
        <f>G11-G12</f>
        <v>-5600.889999999898</v>
      </c>
    </row>
    <row r="14" spans="4:7" ht="12.75">
      <c r="D14" t="s">
        <v>7</v>
      </c>
      <c r="G14" s="1">
        <v>19149.8</v>
      </c>
    </row>
    <row r="15" spans="4:7" ht="12.75">
      <c r="D15" t="s">
        <v>8</v>
      </c>
      <c r="G15" s="1">
        <v>151418.32</v>
      </c>
    </row>
    <row r="16" spans="4:7" ht="12.75">
      <c r="D16" s="2" t="s">
        <v>9</v>
      </c>
      <c r="E16" s="2"/>
      <c r="F16" s="2"/>
      <c r="G16" s="3">
        <f>G13+G14+G15</f>
        <v>164967.2300000001</v>
      </c>
    </row>
    <row r="17" ht="13.5" thickBot="1"/>
    <row r="18" spans="1:7" ht="15" customHeight="1" thickBot="1">
      <c r="A18" s="58" t="s">
        <v>61</v>
      </c>
      <c r="B18" s="61"/>
      <c r="C18" s="57" t="s">
        <v>35</v>
      </c>
      <c r="D18" s="57" t="s">
        <v>36</v>
      </c>
      <c r="E18" s="57" t="s">
        <v>37</v>
      </c>
      <c r="F18" s="57" t="s">
        <v>38</v>
      </c>
      <c r="G18" s="57" t="s">
        <v>203</v>
      </c>
    </row>
    <row r="19" spans="1:7" ht="15" customHeight="1">
      <c r="A19" s="11" t="s">
        <v>48</v>
      </c>
      <c r="B19" s="11"/>
      <c r="C19" s="12">
        <v>95750</v>
      </c>
      <c r="D19" s="12">
        <v>18185</v>
      </c>
      <c r="E19" s="12">
        <v>3250</v>
      </c>
      <c r="F19" s="30">
        <v>4350</v>
      </c>
      <c r="G19" s="30">
        <f aca="true" t="shared" si="0" ref="G19:G25">C19+D19+E19+F19</f>
        <v>121535</v>
      </c>
    </row>
    <row r="20" spans="1:7" ht="15" customHeight="1">
      <c r="A20" s="13" t="s">
        <v>49</v>
      </c>
      <c r="B20" s="13"/>
      <c r="C20" s="14">
        <v>500</v>
      </c>
      <c r="D20" s="14">
        <v>7375</v>
      </c>
      <c r="E20" s="14">
        <v>100</v>
      </c>
      <c r="F20" s="31">
        <v>18600</v>
      </c>
      <c r="G20" s="31">
        <f t="shared" si="0"/>
        <v>26575</v>
      </c>
    </row>
    <row r="21" spans="1:7" ht="15" customHeight="1">
      <c r="A21" s="13" t="s">
        <v>50</v>
      </c>
      <c r="B21" s="13"/>
      <c r="C21" s="14">
        <v>2060</v>
      </c>
      <c r="D21" s="14">
        <v>5563</v>
      </c>
      <c r="E21" s="14">
        <v>940</v>
      </c>
      <c r="F21" s="31">
        <v>3990</v>
      </c>
      <c r="G21" s="31">
        <f t="shared" si="0"/>
        <v>12553</v>
      </c>
    </row>
    <row r="22" spans="1:7" ht="15" customHeight="1">
      <c r="A22" s="15" t="s">
        <v>51</v>
      </c>
      <c r="B22" s="16"/>
      <c r="C22" s="14">
        <v>1340.21</v>
      </c>
      <c r="D22" s="14">
        <v>1658.27</v>
      </c>
      <c r="E22" s="14">
        <v>1690.4</v>
      </c>
      <c r="F22" s="31">
        <v>380.93</v>
      </c>
      <c r="G22" s="31">
        <f t="shared" si="0"/>
        <v>5069.81</v>
      </c>
    </row>
    <row r="23" spans="1:7" ht="15" customHeight="1">
      <c r="A23" s="15" t="s">
        <v>52</v>
      </c>
      <c r="B23" s="16"/>
      <c r="C23" s="14">
        <v>8621</v>
      </c>
      <c r="D23" s="14">
        <v>14200</v>
      </c>
      <c r="E23" s="14">
        <v>66278.5</v>
      </c>
      <c r="F23" s="31">
        <v>223374</v>
      </c>
      <c r="G23" s="31">
        <f t="shared" si="0"/>
        <v>312473.5</v>
      </c>
    </row>
    <row r="24" spans="1:7" ht="15" customHeight="1">
      <c r="A24" s="13" t="s">
        <v>53</v>
      </c>
      <c r="B24" s="13"/>
      <c r="C24" s="14">
        <v>800</v>
      </c>
      <c r="D24" s="14">
        <v>775</v>
      </c>
      <c r="E24" s="14">
        <v>350</v>
      </c>
      <c r="F24" s="31">
        <v>700</v>
      </c>
      <c r="G24" s="31">
        <f t="shared" si="0"/>
        <v>2625</v>
      </c>
    </row>
    <row r="25" spans="1:7" ht="15" customHeight="1">
      <c r="A25" s="13" t="s">
        <v>54</v>
      </c>
      <c r="B25" s="13"/>
      <c r="C25" s="14">
        <v>103</v>
      </c>
      <c r="D25" s="14">
        <v>40998</v>
      </c>
      <c r="E25" s="14">
        <v>99909</v>
      </c>
      <c r="F25" s="31">
        <v>549</v>
      </c>
      <c r="G25" s="31">
        <f t="shared" si="0"/>
        <v>141559</v>
      </c>
    </row>
    <row r="26" spans="1:7" ht="15" customHeight="1">
      <c r="A26" s="13" t="s">
        <v>55</v>
      </c>
      <c r="B26" s="13"/>
      <c r="C26" s="14">
        <v>500000</v>
      </c>
      <c r="D26" s="14">
        <v>0</v>
      </c>
      <c r="E26" s="14">
        <v>0</v>
      </c>
      <c r="F26" s="31">
        <v>95048</v>
      </c>
      <c r="G26" s="31">
        <f>C26+F26</f>
        <v>595048</v>
      </c>
    </row>
    <row r="27" spans="1:7" ht="15" customHeight="1" thickBot="1">
      <c r="A27" s="17" t="s">
        <v>56</v>
      </c>
      <c r="B27" s="17"/>
      <c r="C27" s="18">
        <v>0</v>
      </c>
      <c r="D27" s="18">
        <v>0</v>
      </c>
      <c r="E27" s="18">
        <v>53454</v>
      </c>
      <c r="F27" s="32">
        <v>31184</v>
      </c>
      <c r="G27" s="32">
        <f>E27+F27</f>
        <v>84638</v>
      </c>
    </row>
    <row r="28" spans="1:7" ht="15" customHeight="1" thickBot="1">
      <c r="A28" s="19" t="s">
        <v>57</v>
      </c>
      <c r="B28" s="20"/>
      <c r="C28" s="21">
        <v>609174.21</v>
      </c>
      <c r="D28" s="21">
        <v>88754.27</v>
      </c>
      <c r="E28" s="21">
        <v>225971.9</v>
      </c>
      <c r="F28" s="34">
        <f>F19+F20+F21+F22+F23+F24+F25+F26+F27</f>
        <v>378175.93</v>
      </c>
      <c r="G28" s="34">
        <f>C27:C28+D28+E28:E29+F28</f>
        <v>1302076.31</v>
      </c>
    </row>
    <row r="29" spans="1:7" ht="15" customHeight="1">
      <c r="A29" s="53"/>
      <c r="B29" s="53"/>
      <c r="C29" s="54"/>
      <c r="D29" s="54"/>
      <c r="E29" s="54"/>
      <c r="F29" s="55"/>
      <c r="G29" s="55"/>
    </row>
    <row r="30" spans="1:4" ht="12.75">
      <c r="A30" s="2" t="s">
        <v>10</v>
      </c>
      <c r="B30" s="2"/>
      <c r="C30" s="2"/>
      <c r="D30" s="2"/>
    </row>
    <row r="31" spans="1:2" ht="12.75">
      <c r="A31" s="2" t="s">
        <v>77</v>
      </c>
      <c r="B31" s="2"/>
    </row>
    <row r="32" spans="1:7" ht="12.75">
      <c r="A32" t="s">
        <v>188</v>
      </c>
      <c r="F32" s="1"/>
      <c r="G32" s="35">
        <v>600</v>
      </c>
    </row>
    <row r="33" spans="1:7" ht="12.75">
      <c r="A33" t="s">
        <v>156</v>
      </c>
      <c r="F33" s="1"/>
      <c r="G33" s="35">
        <v>400</v>
      </c>
    </row>
    <row r="34" spans="1:7" ht="12.75">
      <c r="A34" t="s">
        <v>189</v>
      </c>
      <c r="F34" s="1"/>
      <c r="G34" s="35">
        <v>1000</v>
      </c>
    </row>
    <row r="35" spans="1:7" ht="12.75">
      <c r="A35" t="s">
        <v>157</v>
      </c>
      <c r="F35" s="1"/>
      <c r="G35" s="35">
        <v>200</v>
      </c>
    </row>
    <row r="36" spans="1:7" ht="12.75">
      <c r="A36" t="s">
        <v>155</v>
      </c>
      <c r="G36" s="35">
        <v>150</v>
      </c>
    </row>
    <row r="37" spans="1:7" ht="12.75">
      <c r="A37" t="s">
        <v>158</v>
      </c>
      <c r="G37" s="35">
        <v>2000</v>
      </c>
    </row>
    <row r="38" spans="1:7" ht="12.75">
      <c r="A38" s="2" t="s">
        <v>11</v>
      </c>
      <c r="F38" s="1"/>
      <c r="G38" s="36">
        <f>G33+G32+G34+G35+G36+G37</f>
        <v>4350</v>
      </c>
    </row>
    <row r="39" ht="12.75">
      <c r="G39" s="35"/>
    </row>
    <row r="40" spans="1:7" ht="12.75">
      <c r="A40" s="2" t="s">
        <v>78</v>
      </c>
      <c r="B40" s="2"/>
      <c r="C40" s="2"/>
      <c r="G40" s="35"/>
    </row>
    <row r="41" spans="1:7" ht="12.75">
      <c r="A41" t="s">
        <v>12</v>
      </c>
      <c r="G41" s="36">
        <v>18600</v>
      </c>
    </row>
    <row r="42" spans="1:6" ht="12.75">
      <c r="A42" s="2"/>
      <c r="B42" s="2"/>
      <c r="F42" s="1"/>
    </row>
    <row r="43" spans="1:7" ht="12.75">
      <c r="A43" s="2" t="s">
        <v>79</v>
      </c>
      <c r="B43" s="2"/>
      <c r="C43" s="2"/>
      <c r="G43" s="35"/>
    </row>
    <row r="44" spans="1:7" ht="12.75">
      <c r="A44" t="s">
        <v>13</v>
      </c>
      <c r="F44" s="1"/>
      <c r="G44" s="35">
        <v>1550</v>
      </c>
    </row>
    <row r="45" spans="1:7" ht="12.75">
      <c r="A45" t="s">
        <v>115</v>
      </c>
      <c r="F45" s="1"/>
      <c r="G45" s="35">
        <v>1070</v>
      </c>
    </row>
    <row r="46" spans="1:7" ht="12.75">
      <c r="A46" t="s">
        <v>116</v>
      </c>
      <c r="F46" s="1"/>
      <c r="G46" s="35">
        <v>1370</v>
      </c>
    </row>
    <row r="47" spans="1:7" ht="12.75">
      <c r="A47" s="2" t="s">
        <v>211</v>
      </c>
      <c r="F47" s="1"/>
      <c r="G47" s="36">
        <f>G44+G45+G46</f>
        <v>3990</v>
      </c>
    </row>
    <row r="48" ht="12.75">
      <c r="G48" s="35"/>
    </row>
    <row r="49" spans="1:7" ht="12.75">
      <c r="A49" s="2" t="s">
        <v>80</v>
      </c>
      <c r="G49" s="35"/>
    </row>
    <row r="50" spans="1:7" ht="12.75">
      <c r="A50" t="s">
        <v>117</v>
      </c>
      <c r="G50" s="1">
        <v>188.46</v>
      </c>
    </row>
    <row r="51" spans="1:7" ht="12.75">
      <c r="A51" t="s">
        <v>118</v>
      </c>
      <c r="G51" s="1">
        <v>90.18</v>
      </c>
    </row>
    <row r="52" spans="1:7" ht="12.75">
      <c r="A52" t="s">
        <v>119</v>
      </c>
      <c r="G52" s="1">
        <v>102.29</v>
      </c>
    </row>
    <row r="53" spans="1:7" ht="12.75">
      <c r="A53" s="2" t="s">
        <v>210</v>
      </c>
      <c r="B53" s="2"/>
      <c r="C53" s="2"/>
      <c r="D53" s="2"/>
      <c r="E53" s="2"/>
      <c r="F53" s="3"/>
      <c r="G53" s="36">
        <f>G50+G51+G52</f>
        <v>380.93</v>
      </c>
    </row>
    <row r="54" spans="1:7" ht="12.75">
      <c r="A54" s="2"/>
      <c r="B54" s="2"/>
      <c r="C54" s="2"/>
      <c r="D54" s="2"/>
      <c r="E54" s="2"/>
      <c r="F54" s="3"/>
      <c r="G54" s="36"/>
    </row>
    <row r="55" spans="1:7" ht="12.75">
      <c r="A55" s="2" t="s">
        <v>81</v>
      </c>
      <c r="G55" s="35"/>
    </row>
    <row r="56" spans="1:7" ht="12.75">
      <c r="A56" t="s">
        <v>218</v>
      </c>
      <c r="G56" s="35">
        <v>6010</v>
      </c>
    </row>
    <row r="57" spans="1:7" ht="12.75">
      <c r="A57" t="s">
        <v>159</v>
      </c>
      <c r="G57" s="35"/>
    </row>
    <row r="58" spans="1:7" ht="12.75">
      <c r="A58" t="s">
        <v>120</v>
      </c>
      <c r="G58" s="35">
        <v>41000</v>
      </c>
    </row>
    <row r="59" spans="1:7" ht="12.75">
      <c r="A59" t="s">
        <v>220</v>
      </c>
      <c r="E59" s="1"/>
      <c r="G59" s="35"/>
    </row>
    <row r="60" spans="1:7" ht="12.75">
      <c r="A60" t="s">
        <v>219</v>
      </c>
      <c r="E60" s="1"/>
      <c r="G60" s="35">
        <v>70000</v>
      </c>
    </row>
    <row r="61" spans="1:7" ht="12.75">
      <c r="A61" t="s">
        <v>121</v>
      </c>
      <c r="E61" s="1"/>
      <c r="G61" s="35"/>
    </row>
    <row r="62" spans="1:7" ht="12.75">
      <c r="A62" t="s">
        <v>222</v>
      </c>
      <c r="E62" s="1"/>
      <c r="G62" s="35">
        <v>100000</v>
      </c>
    </row>
    <row r="63" spans="1:7" ht="12.75">
      <c r="A63" t="s">
        <v>121</v>
      </c>
      <c r="E63" s="1"/>
      <c r="G63" s="35"/>
    </row>
    <row r="64" spans="1:7" ht="12.75">
      <c r="A64" t="s">
        <v>221</v>
      </c>
      <c r="E64" s="1"/>
      <c r="G64" s="35">
        <v>864</v>
      </c>
    </row>
    <row r="65" spans="1:7" ht="12.75">
      <c r="A65" t="s">
        <v>217</v>
      </c>
      <c r="E65" s="1"/>
      <c r="G65" s="35">
        <v>5500</v>
      </c>
    </row>
    <row r="66" spans="1:7" ht="12.75">
      <c r="A66" s="2" t="s">
        <v>209</v>
      </c>
      <c r="E66" s="1"/>
      <c r="G66" s="36">
        <v>223374</v>
      </c>
    </row>
    <row r="67" ht="12.75">
      <c r="G67" s="35"/>
    </row>
    <row r="68" spans="1:7" ht="12.75">
      <c r="A68" s="2" t="s">
        <v>82</v>
      </c>
      <c r="G68" s="35"/>
    </row>
    <row r="69" spans="1:7" ht="12.75">
      <c r="A69" t="s">
        <v>14</v>
      </c>
      <c r="G69" s="36">
        <v>700</v>
      </c>
    </row>
    <row r="70" ht="12.75">
      <c r="G70" s="35"/>
    </row>
    <row r="71" spans="1:7" ht="12.75">
      <c r="A71" s="2" t="s">
        <v>223</v>
      </c>
      <c r="G71" s="35"/>
    </row>
    <row r="72" spans="1:7" ht="12.75">
      <c r="A72" t="s">
        <v>224</v>
      </c>
      <c r="G72" s="36">
        <v>549</v>
      </c>
    </row>
    <row r="73" spans="1:7" ht="12.75">
      <c r="A73" s="2"/>
      <c r="E73" s="1"/>
      <c r="G73" s="36"/>
    </row>
    <row r="74" spans="1:7" ht="12.75">
      <c r="A74" s="2" t="s">
        <v>122</v>
      </c>
      <c r="E74" s="1"/>
      <c r="G74" s="36"/>
    </row>
    <row r="75" spans="1:7" ht="12.75">
      <c r="A75" s="39" t="s">
        <v>123</v>
      </c>
      <c r="G75" s="36">
        <v>95048</v>
      </c>
    </row>
    <row r="76" spans="1:7" ht="12.75">
      <c r="A76" s="39"/>
      <c r="G76" s="35"/>
    </row>
    <row r="77" spans="1:7" ht="12.75">
      <c r="A77" s="2" t="s">
        <v>124</v>
      </c>
      <c r="G77" s="35"/>
    </row>
    <row r="78" spans="1:7" ht="12.75">
      <c r="A78" t="s">
        <v>15</v>
      </c>
      <c r="G78" s="35"/>
    </row>
    <row r="79" spans="1:7" ht="12.75">
      <c r="A79" t="s">
        <v>16</v>
      </c>
      <c r="G79" s="36">
        <v>31184</v>
      </c>
    </row>
    <row r="80" ht="13.5" thickBot="1">
      <c r="G80" s="35"/>
    </row>
    <row r="81" spans="1:7" ht="15" customHeight="1" thickBot="1">
      <c r="A81" s="58" t="s">
        <v>58</v>
      </c>
      <c r="B81" s="59"/>
      <c r="C81" s="57" t="s">
        <v>39</v>
      </c>
      <c r="D81" s="57" t="s">
        <v>40</v>
      </c>
      <c r="E81" s="57" t="s">
        <v>41</v>
      </c>
      <c r="F81" s="57" t="s">
        <v>42</v>
      </c>
      <c r="G81" s="60" t="s">
        <v>203</v>
      </c>
    </row>
    <row r="82" spans="1:7" ht="15" customHeight="1">
      <c r="A82" s="11" t="s">
        <v>83</v>
      </c>
      <c r="B82" s="11"/>
      <c r="C82" s="12">
        <v>5057</v>
      </c>
      <c r="D82" s="12">
        <v>2136</v>
      </c>
      <c r="E82" s="12">
        <v>1112</v>
      </c>
      <c r="F82" s="30">
        <v>3514.7</v>
      </c>
      <c r="G82" s="30">
        <f aca="true" t="shared" si="1" ref="G82:G89">C82+D82+E82+F82</f>
        <v>11819.7</v>
      </c>
    </row>
    <row r="83" spans="1:7" ht="15" customHeight="1">
      <c r="A83" s="13" t="s">
        <v>84</v>
      </c>
      <c r="B83" s="13"/>
      <c r="C83" s="14">
        <v>8799.7</v>
      </c>
      <c r="D83" s="14">
        <v>8372.5</v>
      </c>
      <c r="E83" s="14">
        <v>9813.9</v>
      </c>
      <c r="F83" s="31">
        <v>13258.9</v>
      </c>
      <c r="G83" s="31">
        <f t="shared" si="1"/>
        <v>40245</v>
      </c>
    </row>
    <row r="84" spans="1:7" ht="15" customHeight="1">
      <c r="A84" s="13" t="s">
        <v>85</v>
      </c>
      <c r="B84" s="13"/>
      <c r="C84" s="14">
        <v>8286</v>
      </c>
      <c r="D84" s="14">
        <v>5600.8</v>
      </c>
      <c r="E84" s="14">
        <v>0</v>
      </c>
      <c r="F84" s="31">
        <v>20134.9</v>
      </c>
      <c r="G84" s="31">
        <f t="shared" si="1"/>
        <v>34021.7</v>
      </c>
    </row>
    <row r="85" spans="1:7" ht="15" customHeight="1">
      <c r="A85" s="13" t="s">
        <v>86</v>
      </c>
      <c r="B85" s="13"/>
      <c r="C85" s="14">
        <v>2030</v>
      </c>
      <c r="D85" s="14">
        <v>971.6</v>
      </c>
      <c r="E85" s="14">
        <v>879.8</v>
      </c>
      <c r="F85" s="31">
        <v>616.5</v>
      </c>
      <c r="G85" s="31">
        <f t="shared" si="1"/>
        <v>4497.9</v>
      </c>
    </row>
    <row r="86" spans="1:7" ht="15" customHeight="1">
      <c r="A86" s="13" t="s">
        <v>87</v>
      </c>
      <c r="B86" s="13"/>
      <c r="C86" s="14">
        <v>30392.7</v>
      </c>
      <c r="D86" s="14">
        <v>21184.8</v>
      </c>
      <c r="E86" s="14">
        <v>9072.2</v>
      </c>
      <c r="F86" s="31">
        <v>26787.1</v>
      </c>
      <c r="G86" s="31">
        <f t="shared" si="1"/>
        <v>87436.79999999999</v>
      </c>
    </row>
    <row r="87" spans="1:7" ht="15" customHeight="1">
      <c r="A87" s="13" t="s">
        <v>88</v>
      </c>
      <c r="B87" s="13"/>
      <c r="C87" s="14">
        <v>11950.5</v>
      </c>
      <c r="D87" s="14">
        <v>10965</v>
      </c>
      <c r="E87" s="14">
        <v>500990</v>
      </c>
      <c r="F87" s="31">
        <v>382647</v>
      </c>
      <c r="G87" s="31">
        <f t="shared" si="1"/>
        <v>906552.5</v>
      </c>
    </row>
    <row r="88" spans="1:7" ht="15" customHeight="1">
      <c r="A88" s="13" t="s">
        <v>89</v>
      </c>
      <c r="B88" s="13"/>
      <c r="C88" s="14">
        <v>199</v>
      </c>
      <c r="D88" s="14">
        <v>247</v>
      </c>
      <c r="E88" s="14">
        <v>252</v>
      </c>
      <c r="F88" s="31">
        <v>56</v>
      </c>
      <c r="G88" s="31">
        <f t="shared" si="1"/>
        <v>754</v>
      </c>
    </row>
    <row r="89" spans="1:7" ht="15" customHeight="1">
      <c r="A89" s="13" t="s">
        <v>90</v>
      </c>
      <c r="B89" s="13"/>
      <c r="C89" s="14">
        <v>4757</v>
      </c>
      <c r="D89" s="14">
        <v>8193</v>
      </c>
      <c r="E89" s="14">
        <v>7907</v>
      </c>
      <c r="F89" s="31">
        <v>6507</v>
      </c>
      <c r="G89" s="31">
        <f t="shared" si="1"/>
        <v>27364</v>
      </c>
    </row>
    <row r="90" spans="1:7" ht="15" customHeight="1">
      <c r="A90" s="15" t="s">
        <v>91</v>
      </c>
      <c r="B90" s="16"/>
      <c r="C90" s="14">
        <v>0</v>
      </c>
      <c r="D90" s="14">
        <v>75694.6</v>
      </c>
      <c r="E90" s="14">
        <v>0</v>
      </c>
      <c r="F90" s="31">
        <v>81704.9</v>
      </c>
      <c r="G90" s="31">
        <f>D90+F90</f>
        <v>157399.5</v>
      </c>
    </row>
    <row r="91" spans="1:7" ht="15" customHeight="1" thickBot="1">
      <c r="A91" s="17" t="s">
        <v>17</v>
      </c>
      <c r="B91" s="17"/>
      <c r="C91" s="18">
        <v>0</v>
      </c>
      <c r="D91" s="18">
        <v>1000</v>
      </c>
      <c r="E91" s="18">
        <v>1429.1</v>
      </c>
      <c r="F91" s="32">
        <v>35157</v>
      </c>
      <c r="G91" s="32">
        <f>D91+E91+F91</f>
        <v>37586.1</v>
      </c>
    </row>
    <row r="92" spans="1:7" ht="15" customHeight="1" thickBot="1">
      <c r="A92" s="19" t="s">
        <v>57</v>
      </c>
      <c r="B92" s="20"/>
      <c r="C92" s="21">
        <v>71471.9</v>
      </c>
      <c r="D92" s="21">
        <v>134365.3</v>
      </c>
      <c r="E92" s="21">
        <v>531456</v>
      </c>
      <c r="F92" s="34">
        <f>F82+F83+F84+F85+F86+F87+F88+F89+F90+F91</f>
        <v>570384</v>
      </c>
      <c r="G92" s="34">
        <f>G82+G83+G84+G85+G86+G87+G88+G89+G90+G91</f>
        <v>1307677.2000000002</v>
      </c>
    </row>
    <row r="93" ht="12.75">
      <c r="G93" s="35"/>
    </row>
    <row r="94" spans="1:7" ht="12.75">
      <c r="A94" s="2" t="s">
        <v>18</v>
      </c>
      <c r="B94" s="2"/>
      <c r="C94" s="2"/>
      <c r="D94" s="2"/>
      <c r="G94" s="35"/>
    </row>
    <row r="95" spans="1:7" ht="12.75">
      <c r="A95" s="2" t="s">
        <v>92</v>
      </c>
      <c r="G95" s="35"/>
    </row>
    <row r="96" spans="1:7" ht="12.75">
      <c r="A96" t="s">
        <v>131</v>
      </c>
      <c r="G96" s="36">
        <v>3597.6</v>
      </c>
    </row>
    <row r="97" ht="12.75">
      <c r="G97" s="35"/>
    </row>
    <row r="98" spans="1:7" ht="12.75">
      <c r="A98" s="2" t="s">
        <v>93</v>
      </c>
      <c r="G98" s="35"/>
    </row>
    <row r="99" spans="1:7" ht="12.75">
      <c r="A99" t="s">
        <v>160</v>
      </c>
      <c r="E99" s="1"/>
      <c r="G99" s="35">
        <v>418.8</v>
      </c>
    </row>
    <row r="100" spans="1:7" ht="12.75">
      <c r="A100" t="s">
        <v>125</v>
      </c>
      <c r="E100" s="1"/>
      <c r="G100" s="35">
        <v>2847.6</v>
      </c>
    </row>
    <row r="101" spans="1:7" ht="12.75">
      <c r="A101" t="s">
        <v>19</v>
      </c>
      <c r="E101" s="1"/>
      <c r="G101" s="35">
        <v>304.9</v>
      </c>
    </row>
    <row r="102" spans="1:7" ht="12.75">
      <c r="A102" t="s">
        <v>130</v>
      </c>
      <c r="E102" s="1"/>
      <c r="G102" s="35">
        <v>1943.7</v>
      </c>
    </row>
    <row r="103" spans="1:7" ht="12.75">
      <c r="A103" t="s">
        <v>126</v>
      </c>
      <c r="E103" s="1"/>
      <c r="G103" s="35">
        <v>454.4</v>
      </c>
    </row>
    <row r="104" spans="1:7" ht="12.75">
      <c r="A104" t="s">
        <v>127</v>
      </c>
      <c r="E104" s="1"/>
      <c r="G104" s="35">
        <v>3496.4</v>
      </c>
    </row>
    <row r="105" spans="1:7" ht="12.75">
      <c r="A105" t="s">
        <v>129</v>
      </c>
      <c r="E105" s="1"/>
      <c r="G105" s="35">
        <v>450.8</v>
      </c>
    </row>
    <row r="106" spans="1:7" ht="12.75">
      <c r="A106" t="s">
        <v>128</v>
      </c>
      <c r="E106" s="1"/>
      <c r="G106" s="35">
        <v>2574.6</v>
      </c>
    </row>
    <row r="107" spans="1:7" ht="12.75">
      <c r="A107" t="s">
        <v>161</v>
      </c>
      <c r="E107" s="1"/>
      <c r="G107" s="35">
        <v>100.7</v>
      </c>
    </row>
    <row r="108" spans="1:7" ht="12.75">
      <c r="A108" t="s">
        <v>162</v>
      </c>
      <c r="E108" s="1"/>
      <c r="G108" s="35">
        <v>667</v>
      </c>
    </row>
    <row r="109" spans="1:7" ht="12.75">
      <c r="A109" s="2" t="s">
        <v>212</v>
      </c>
      <c r="E109" s="1"/>
      <c r="G109" s="36">
        <f>G99+G100+G101+G102+G103+G104+G105+G106+G107+G108</f>
        <v>13258.9</v>
      </c>
    </row>
    <row r="110" spans="1:7" ht="12.75">
      <c r="A110" s="2" t="s">
        <v>85</v>
      </c>
      <c r="E110" s="1"/>
      <c r="G110" s="36"/>
    </row>
    <row r="111" spans="1:7" ht="12.75">
      <c r="A111" s="39" t="s">
        <v>225</v>
      </c>
      <c r="G111" s="35">
        <v>14404.5</v>
      </c>
    </row>
    <row r="112" spans="1:7" ht="12.75">
      <c r="A112" s="39" t="s">
        <v>226</v>
      </c>
      <c r="G112" s="35"/>
    </row>
    <row r="113" spans="1:7" ht="12.75">
      <c r="A113" s="39" t="s">
        <v>227</v>
      </c>
      <c r="G113" s="35">
        <v>5730.4</v>
      </c>
    </row>
    <row r="114" spans="1:7" ht="12.75">
      <c r="A114" s="2" t="s">
        <v>213</v>
      </c>
      <c r="G114" s="36">
        <v>20134.9</v>
      </c>
    </row>
    <row r="115" spans="1:7" ht="12.75">
      <c r="A115" s="2"/>
      <c r="G115" s="35"/>
    </row>
    <row r="116" spans="1:7" ht="12.75">
      <c r="A116" s="2" t="s">
        <v>190</v>
      </c>
      <c r="G116" s="36">
        <v>616.5</v>
      </c>
    </row>
    <row r="117" spans="1:7" ht="12.75">
      <c r="A117" s="2"/>
      <c r="E117" s="1"/>
      <c r="G117" s="35"/>
    </row>
    <row r="118" spans="1:7" ht="12.75">
      <c r="A118" s="2" t="s">
        <v>94</v>
      </c>
      <c r="G118" s="35"/>
    </row>
    <row r="119" spans="1:7" ht="12.75">
      <c r="A119" s="39" t="s">
        <v>228</v>
      </c>
      <c r="E119" s="1"/>
      <c r="G119" s="35">
        <v>1668.8</v>
      </c>
    </row>
    <row r="120" spans="1:7" ht="12.75">
      <c r="A120" s="39" t="s">
        <v>229</v>
      </c>
      <c r="E120" s="1"/>
      <c r="G120" s="35">
        <v>984</v>
      </c>
    </row>
    <row r="121" spans="1:7" ht="12.75">
      <c r="A121" s="39" t="s">
        <v>230</v>
      </c>
      <c r="E121" s="1"/>
      <c r="G121" s="35">
        <v>473.2</v>
      </c>
    </row>
    <row r="122" spans="1:7" ht="12.75">
      <c r="A122" s="39" t="s">
        <v>134</v>
      </c>
      <c r="E122" s="1"/>
      <c r="G122" s="35">
        <v>544.6</v>
      </c>
    </row>
    <row r="123" spans="1:7" ht="12.75">
      <c r="A123" s="39" t="s">
        <v>231</v>
      </c>
      <c r="E123" s="1"/>
      <c r="G123" s="35">
        <v>14568</v>
      </c>
    </row>
    <row r="124" spans="1:7" ht="12.75">
      <c r="A124" s="39" t="s">
        <v>132</v>
      </c>
      <c r="E124" s="1"/>
      <c r="G124" s="35">
        <v>110.4</v>
      </c>
    </row>
    <row r="125" spans="1:7" ht="12.75">
      <c r="A125" s="39" t="s">
        <v>133</v>
      </c>
      <c r="E125" s="1"/>
      <c r="G125" s="35">
        <v>2285.8</v>
      </c>
    </row>
    <row r="126" spans="1:7" ht="12.75">
      <c r="A126" s="39" t="s">
        <v>163</v>
      </c>
      <c r="E126" s="1"/>
      <c r="G126" s="35">
        <v>877</v>
      </c>
    </row>
    <row r="127" spans="1:7" ht="12.75">
      <c r="A127" s="39" t="s">
        <v>232</v>
      </c>
      <c r="E127" s="1"/>
      <c r="G127" s="35">
        <v>960</v>
      </c>
    </row>
    <row r="128" spans="1:7" ht="12.75">
      <c r="A128" s="39" t="s">
        <v>135</v>
      </c>
      <c r="E128" s="1"/>
      <c r="G128" s="35">
        <v>1495.2</v>
      </c>
    </row>
    <row r="129" spans="1:7" ht="12.75">
      <c r="A129" s="39" t="s">
        <v>234</v>
      </c>
      <c r="E129" s="1"/>
      <c r="G129" s="35">
        <v>1012.1</v>
      </c>
    </row>
    <row r="130" spans="1:7" ht="12.75">
      <c r="A130" s="39" t="s">
        <v>233</v>
      </c>
      <c r="E130" s="1"/>
      <c r="G130" s="35">
        <v>1028</v>
      </c>
    </row>
    <row r="131" spans="1:7" ht="12.75">
      <c r="A131" s="39" t="s">
        <v>136</v>
      </c>
      <c r="E131" s="1"/>
      <c r="G131" s="35">
        <v>780</v>
      </c>
    </row>
    <row r="132" spans="1:7" ht="12.75">
      <c r="A132" s="2" t="s">
        <v>20</v>
      </c>
      <c r="E132" s="1"/>
      <c r="G132" s="36">
        <f>G119+G120+G121+G122+G123+G124+G125+G126+G127+G128+G129+G130+G131</f>
        <v>26787.1</v>
      </c>
    </row>
    <row r="133" spans="1:7" ht="12.75">
      <c r="A133" t="s">
        <v>21</v>
      </c>
      <c r="G133" s="35"/>
    </row>
    <row r="134" spans="1:7" ht="12.75">
      <c r="A134" s="2" t="s">
        <v>95</v>
      </c>
      <c r="G134" s="35"/>
    </row>
    <row r="135" spans="1:7" ht="12.75">
      <c r="A135" t="s">
        <v>138</v>
      </c>
      <c r="G135" s="35">
        <v>2800</v>
      </c>
    </row>
    <row r="136" spans="1:7" ht="12.75">
      <c r="A136" t="s">
        <v>139</v>
      </c>
      <c r="E136" s="1"/>
      <c r="G136" s="35">
        <v>138000</v>
      </c>
    </row>
    <row r="137" spans="1:7" ht="12.75">
      <c r="A137" t="s">
        <v>140</v>
      </c>
      <c r="E137" s="1"/>
      <c r="G137" s="35"/>
    </row>
    <row r="138" spans="1:7" ht="12.75">
      <c r="A138" t="s">
        <v>141</v>
      </c>
      <c r="E138" s="1"/>
      <c r="G138" s="35">
        <v>6010</v>
      </c>
    </row>
    <row r="139" spans="1:7" ht="12.75">
      <c r="A139" t="s">
        <v>164</v>
      </c>
      <c r="E139" s="1"/>
      <c r="G139" s="35">
        <v>2000</v>
      </c>
    </row>
    <row r="140" spans="1:7" ht="12.75">
      <c r="A140" t="s">
        <v>142</v>
      </c>
      <c r="E140" s="1"/>
      <c r="G140" s="35"/>
    </row>
    <row r="141" spans="1:7" ht="12.75">
      <c r="A141" t="s">
        <v>143</v>
      </c>
      <c r="E141" s="1"/>
      <c r="G141" s="35">
        <v>34285</v>
      </c>
    </row>
    <row r="142" spans="1:7" ht="12.75">
      <c r="A142" t="s">
        <v>144</v>
      </c>
      <c r="E142" s="1"/>
      <c r="G142" s="35"/>
    </row>
    <row r="143" spans="1:7" ht="12.75">
      <c r="A143" t="s">
        <v>235</v>
      </c>
      <c r="E143" s="1"/>
      <c r="G143" s="35"/>
    </row>
    <row r="144" spans="1:7" ht="12.75">
      <c r="A144" t="s">
        <v>236</v>
      </c>
      <c r="E144" s="1"/>
      <c r="G144" s="35"/>
    </row>
    <row r="145" spans="1:7" ht="12.75">
      <c r="A145" t="s">
        <v>145</v>
      </c>
      <c r="E145" s="1"/>
      <c r="G145" s="35">
        <v>25000</v>
      </c>
    </row>
    <row r="146" spans="1:7" ht="12.75">
      <c r="A146" t="s">
        <v>154</v>
      </c>
      <c r="E146" s="1"/>
      <c r="G146" s="35">
        <v>464</v>
      </c>
    </row>
    <row r="147" spans="1:7" ht="12.75">
      <c r="A147" t="s">
        <v>237</v>
      </c>
      <c r="E147" s="1"/>
      <c r="G147" s="35">
        <v>1224</v>
      </c>
    </row>
    <row r="148" spans="1:7" ht="12.75">
      <c r="A148" t="s">
        <v>146</v>
      </c>
      <c r="E148" s="1"/>
      <c r="G148" s="35"/>
    </row>
    <row r="149" spans="1:5" ht="12.75">
      <c r="A149" t="s">
        <v>165</v>
      </c>
      <c r="E149" s="1"/>
    </row>
    <row r="150" spans="1:7" ht="12.75">
      <c r="A150" t="s">
        <v>238</v>
      </c>
      <c r="E150" s="1"/>
      <c r="G150" s="35">
        <v>7000</v>
      </c>
    </row>
    <row r="151" spans="1:7" ht="12.75">
      <c r="A151" t="s">
        <v>239</v>
      </c>
      <c r="E151" s="1"/>
      <c r="G151" s="35">
        <v>7000</v>
      </c>
    </row>
    <row r="152" spans="1:7" ht="12.75">
      <c r="A152" s="39" t="s">
        <v>147</v>
      </c>
      <c r="E152" s="1"/>
      <c r="G152" s="35">
        <v>150000</v>
      </c>
    </row>
    <row r="153" spans="1:7" ht="12.75">
      <c r="A153" s="39" t="s">
        <v>148</v>
      </c>
      <c r="E153" s="1"/>
      <c r="G153" s="35">
        <v>1864</v>
      </c>
    </row>
    <row r="154" spans="1:7" ht="12.75">
      <c r="A154" s="39" t="s">
        <v>166</v>
      </c>
      <c r="E154" s="1"/>
      <c r="G154" s="35">
        <v>7000</v>
      </c>
    </row>
    <row r="155" spans="1:7" ht="12.75">
      <c r="A155" s="2" t="s">
        <v>211</v>
      </c>
      <c r="G155" s="36">
        <f>G135+G136+G138+G139+G141+G145+G146+G147+G150+G151+G152+G153+G154</f>
        <v>382647</v>
      </c>
    </row>
    <row r="156" spans="1:7" ht="12.75">
      <c r="A156" s="2"/>
      <c r="G156" s="36"/>
    </row>
    <row r="157" spans="1:7" ht="12.75">
      <c r="A157" s="2" t="s">
        <v>96</v>
      </c>
      <c r="G157" s="35"/>
    </row>
    <row r="158" spans="1:7" ht="12.75">
      <c r="A158" t="s">
        <v>22</v>
      </c>
      <c r="E158" s="1"/>
      <c r="G158" s="36">
        <v>56</v>
      </c>
    </row>
    <row r="159" ht="12.75">
      <c r="G159" s="35"/>
    </row>
    <row r="160" spans="1:7" ht="12.75">
      <c r="A160" s="2" t="s">
        <v>97</v>
      </c>
      <c r="G160" s="35"/>
    </row>
    <row r="161" spans="1:7" ht="12.75">
      <c r="A161" t="s">
        <v>137</v>
      </c>
      <c r="E161" s="1"/>
      <c r="G161" s="36">
        <v>6507</v>
      </c>
    </row>
    <row r="162" spans="5:7" ht="12.75">
      <c r="E162" s="1"/>
      <c r="G162" s="36"/>
    </row>
    <row r="163" spans="1:7" ht="12.75">
      <c r="A163" s="2" t="s">
        <v>240</v>
      </c>
      <c r="E163" s="1"/>
      <c r="G163" s="35"/>
    </row>
    <row r="164" spans="1:7" ht="12.75">
      <c r="A164" s="39" t="s">
        <v>167</v>
      </c>
      <c r="E164" s="1"/>
      <c r="G164" s="35">
        <v>34098.5</v>
      </c>
    </row>
    <row r="165" spans="1:7" ht="12.75">
      <c r="A165" s="39" t="s">
        <v>168</v>
      </c>
      <c r="G165" s="35">
        <v>47606.4</v>
      </c>
    </row>
    <row r="166" spans="1:7" ht="12.75">
      <c r="A166" s="2" t="s">
        <v>212</v>
      </c>
      <c r="G166" s="36">
        <f>G164+G165</f>
        <v>81704.9</v>
      </c>
    </row>
    <row r="167" spans="1:7" ht="12.75">
      <c r="A167" s="2" t="s">
        <v>23</v>
      </c>
      <c r="G167" s="35"/>
    </row>
    <row r="168" spans="1:7" ht="12.75">
      <c r="A168" t="s">
        <v>241</v>
      </c>
      <c r="E168" s="1"/>
      <c r="G168" s="35"/>
    </row>
    <row r="169" spans="1:7" ht="12.75">
      <c r="A169" s="2" t="s">
        <v>209</v>
      </c>
      <c r="E169" s="1"/>
      <c r="G169" s="36">
        <v>35157</v>
      </c>
    </row>
    <row r="170" spans="5:7" ht="12.75">
      <c r="E170" s="1"/>
      <c r="G170" s="35"/>
    </row>
    <row r="171" spans="1:7" ht="12.75">
      <c r="A171" s="2" t="s">
        <v>59</v>
      </c>
      <c r="B171" s="2"/>
      <c r="C171" s="2"/>
      <c r="D171" s="2"/>
      <c r="E171" s="2"/>
      <c r="F171" s="2"/>
      <c r="G171" s="35"/>
    </row>
    <row r="172" ht="12.75">
      <c r="G172" s="35"/>
    </row>
    <row r="173" spans="1:7" ht="12.75">
      <c r="A173" t="s">
        <v>149</v>
      </c>
      <c r="G173" s="35"/>
    </row>
    <row r="174" spans="1:7" ht="12.75">
      <c r="A174" t="s">
        <v>150</v>
      </c>
      <c r="G174" s="35"/>
    </row>
    <row r="175" spans="1:7" ht="12.75">
      <c r="A175" t="s">
        <v>151</v>
      </c>
      <c r="G175" s="35"/>
    </row>
    <row r="176" spans="1:7" ht="12.75">
      <c r="A176" t="s">
        <v>28</v>
      </c>
      <c r="G176" s="35"/>
    </row>
    <row r="177" spans="1:7" ht="12.75">
      <c r="A177" t="s">
        <v>29</v>
      </c>
      <c r="G177" s="35"/>
    </row>
    <row r="178" ht="12.75">
      <c r="G178" s="35"/>
    </row>
    <row r="179" spans="1:7" ht="12.75">
      <c r="A179" s="2" t="s">
        <v>214</v>
      </c>
      <c r="G179" s="3">
        <v>653762.34</v>
      </c>
    </row>
    <row r="180" spans="1:7" ht="12.75">
      <c r="A180" t="s">
        <v>30</v>
      </c>
      <c r="G180" s="1">
        <v>5134.27</v>
      </c>
    </row>
    <row r="181" spans="1:7" ht="12.75">
      <c r="A181" t="s">
        <v>31</v>
      </c>
      <c r="G181" s="1">
        <v>770</v>
      </c>
    </row>
    <row r="182" spans="1:7" ht="12.75">
      <c r="A182" s="2" t="s">
        <v>215</v>
      </c>
      <c r="G182" s="3">
        <v>658126.61</v>
      </c>
    </row>
    <row r="183" ht="12.75">
      <c r="G183" s="35"/>
    </row>
    <row r="184" spans="1:7" ht="12.75">
      <c r="A184" s="2" t="s">
        <v>43</v>
      </c>
      <c r="B184" s="2"/>
      <c r="C184" s="2"/>
      <c r="D184" s="2"/>
      <c r="E184" s="2"/>
      <c r="F184" s="2"/>
      <c r="G184" s="36"/>
    </row>
    <row r="185" spans="1:7" ht="12.75">
      <c r="A185" s="2" t="s">
        <v>60</v>
      </c>
      <c r="B185" s="2"/>
      <c r="C185" s="2"/>
      <c r="D185" s="2"/>
      <c r="E185" s="2"/>
      <c r="F185" s="2"/>
      <c r="G185" s="36"/>
    </row>
    <row r="186" spans="1:7" ht="12.75">
      <c r="A186" s="2"/>
      <c r="B186" s="2"/>
      <c r="C186" s="2"/>
      <c r="D186" s="2"/>
      <c r="E186" s="2"/>
      <c r="F186" s="2"/>
      <c r="G186" s="36"/>
    </row>
    <row r="187" spans="1:7" ht="12.75">
      <c r="A187" t="s">
        <v>0</v>
      </c>
      <c r="G187" s="35"/>
    </row>
    <row r="188" spans="1:7" ht="12.75">
      <c r="A188" t="s">
        <v>152</v>
      </c>
      <c r="G188" s="35"/>
    </row>
    <row r="189" spans="1:7" ht="12.75">
      <c r="A189" t="s">
        <v>153</v>
      </c>
      <c r="G189" s="35"/>
    </row>
    <row r="190" spans="1:7" ht="12.75">
      <c r="A190" s="2" t="s">
        <v>110</v>
      </c>
      <c r="D190" t="s">
        <v>1</v>
      </c>
      <c r="G190" s="35">
        <v>0</v>
      </c>
    </row>
    <row r="191" spans="4:7" ht="12.75">
      <c r="D191" t="s">
        <v>2</v>
      </c>
      <c r="G191" s="35">
        <v>1711.47</v>
      </c>
    </row>
    <row r="192" spans="4:7" ht="12.75">
      <c r="D192" s="2" t="s">
        <v>3</v>
      </c>
      <c r="G192" s="36">
        <v>1711.47</v>
      </c>
    </row>
    <row r="193" ht="12.75">
      <c r="G193" s="35"/>
    </row>
    <row r="194" spans="1:7" ht="12.75">
      <c r="A194" s="2" t="s">
        <v>111</v>
      </c>
      <c r="D194" t="s">
        <v>4</v>
      </c>
      <c r="G194" s="35">
        <v>384984.16</v>
      </c>
    </row>
    <row r="195" spans="4:7" ht="12.75">
      <c r="D195" t="s">
        <v>5</v>
      </c>
      <c r="G195" s="35">
        <v>385594.02</v>
      </c>
    </row>
    <row r="196" spans="4:7" ht="12.75">
      <c r="D196" t="s">
        <v>6</v>
      </c>
      <c r="G196" s="35">
        <f>G194-G195</f>
        <v>-609.8600000000442</v>
      </c>
    </row>
    <row r="197" spans="4:7" ht="12.75">
      <c r="D197" t="s">
        <v>24</v>
      </c>
      <c r="G197" s="35">
        <v>1280</v>
      </c>
    </row>
    <row r="198" spans="4:7" ht="12.75">
      <c r="D198" t="s">
        <v>25</v>
      </c>
      <c r="G198" s="35">
        <v>1041.33</v>
      </c>
    </row>
    <row r="199" spans="4:7" ht="12.75">
      <c r="D199" s="2" t="s">
        <v>9</v>
      </c>
      <c r="G199" s="36">
        <f>G196+G197+G198</f>
        <v>1711.4699999999557</v>
      </c>
    </row>
    <row r="200" ht="13.5" thickBot="1">
      <c r="G200" s="35"/>
    </row>
    <row r="201" spans="1:7" ht="15" customHeight="1" thickBot="1">
      <c r="A201" s="58" t="s">
        <v>61</v>
      </c>
      <c r="B201" s="62"/>
      <c r="C201" s="57" t="s">
        <v>39</v>
      </c>
      <c r="D201" s="57" t="s">
        <v>40</v>
      </c>
      <c r="E201" s="57" t="s">
        <v>41</v>
      </c>
      <c r="F201" s="57" t="s">
        <v>42</v>
      </c>
      <c r="G201" s="60" t="s">
        <v>203</v>
      </c>
    </row>
    <row r="202" spans="1:7" ht="15" customHeight="1">
      <c r="A202" s="25" t="s">
        <v>98</v>
      </c>
      <c r="B202" s="26"/>
      <c r="C202" s="12">
        <v>3.37</v>
      </c>
      <c r="D202" s="12">
        <v>2.63</v>
      </c>
      <c r="E202" s="12">
        <v>272.08</v>
      </c>
      <c r="F202" s="30">
        <v>206.08</v>
      </c>
      <c r="G202" s="30">
        <f>C202+D202+E202+F202</f>
        <v>484.15999999999997</v>
      </c>
    </row>
    <row r="203" spans="1:7" ht="15" customHeight="1">
      <c r="A203" s="13" t="s">
        <v>99</v>
      </c>
      <c r="B203" s="13"/>
      <c r="C203" s="14">
        <v>0</v>
      </c>
      <c r="D203" s="14">
        <v>0</v>
      </c>
      <c r="E203" s="14">
        <v>64500</v>
      </c>
      <c r="F203" s="31">
        <v>0</v>
      </c>
      <c r="G203" s="31">
        <f>E203</f>
        <v>64500</v>
      </c>
    </row>
    <row r="204" spans="1:7" ht="15" customHeight="1">
      <c r="A204" s="13" t="s">
        <v>242</v>
      </c>
      <c r="B204" s="13"/>
      <c r="C204" s="14">
        <v>0</v>
      </c>
      <c r="D204" s="14">
        <v>0</v>
      </c>
      <c r="E204" s="14">
        <v>100000</v>
      </c>
      <c r="F204" s="31">
        <v>0</v>
      </c>
      <c r="G204" s="31">
        <f>E204</f>
        <v>100000</v>
      </c>
    </row>
    <row r="205" spans="1:7" ht="15" customHeight="1">
      <c r="A205" s="13" t="s">
        <v>100</v>
      </c>
      <c r="B205" s="13"/>
      <c r="C205" s="14">
        <v>0</v>
      </c>
      <c r="D205" s="14">
        <v>0</v>
      </c>
      <c r="E205" s="14">
        <v>85208</v>
      </c>
      <c r="F205" s="31">
        <v>0</v>
      </c>
      <c r="G205" s="31">
        <f>E205</f>
        <v>85208</v>
      </c>
    </row>
    <row r="206" spans="1:7" ht="15" customHeight="1">
      <c r="A206" s="13" t="s">
        <v>101</v>
      </c>
      <c r="B206" s="13"/>
      <c r="C206" s="14">
        <v>0</v>
      </c>
      <c r="D206" s="14">
        <v>0</v>
      </c>
      <c r="E206" s="14">
        <v>70000</v>
      </c>
      <c r="F206" s="31">
        <v>0</v>
      </c>
      <c r="G206" s="31">
        <f>E206</f>
        <v>70000</v>
      </c>
    </row>
    <row r="207" spans="1:7" ht="15" customHeight="1" thickBot="1">
      <c r="A207" s="17" t="s">
        <v>102</v>
      </c>
      <c r="B207" s="17"/>
      <c r="C207" s="18">
        <v>0</v>
      </c>
      <c r="D207" s="18">
        <v>0</v>
      </c>
      <c r="E207" s="18">
        <v>64792</v>
      </c>
      <c r="F207" s="32">
        <v>0</v>
      </c>
      <c r="G207" s="32">
        <f>E207</f>
        <v>64792</v>
      </c>
    </row>
    <row r="208" spans="1:7" ht="15" customHeight="1" thickBot="1">
      <c r="A208" s="19" t="s">
        <v>57</v>
      </c>
      <c r="B208" s="20"/>
      <c r="C208" s="21">
        <v>3.37</v>
      </c>
      <c r="D208" s="21">
        <v>2.63</v>
      </c>
      <c r="E208" s="21">
        <v>384772.08</v>
      </c>
      <c r="F208" s="34">
        <v>206.08</v>
      </c>
      <c r="G208" s="34">
        <f>C208+D208+E208+F208</f>
        <v>384984.16000000003</v>
      </c>
    </row>
    <row r="209" ht="12.75">
      <c r="G209" s="35"/>
    </row>
    <row r="210" spans="1:7" ht="12.75">
      <c r="A210" s="2" t="s">
        <v>10</v>
      </c>
      <c r="B210" s="2"/>
      <c r="C210" s="2"/>
      <c r="G210" s="35"/>
    </row>
    <row r="211" spans="1:7" ht="12.75">
      <c r="A211" s="2" t="s">
        <v>179</v>
      </c>
      <c r="F211" s="35"/>
      <c r="G211" s="36">
        <v>206.08</v>
      </c>
    </row>
    <row r="212" spans="1:7" ht="13.5" thickBot="1">
      <c r="A212" s="2"/>
      <c r="F212" s="35"/>
      <c r="G212" s="36"/>
    </row>
    <row r="213" spans="1:7" ht="15" customHeight="1" thickBot="1">
      <c r="A213" s="58" t="s">
        <v>58</v>
      </c>
      <c r="B213" s="59"/>
      <c r="C213" s="57" t="s">
        <v>44</v>
      </c>
      <c r="D213" s="57" t="s">
        <v>62</v>
      </c>
      <c r="E213" s="57" t="s">
        <v>63</v>
      </c>
      <c r="F213" s="60" t="s">
        <v>64</v>
      </c>
      <c r="G213" s="60" t="s">
        <v>203</v>
      </c>
    </row>
    <row r="214" spans="1:7" ht="15" customHeight="1">
      <c r="A214" s="11" t="s">
        <v>68</v>
      </c>
      <c r="B214" s="11"/>
      <c r="C214" s="12">
        <v>213</v>
      </c>
      <c r="D214" s="12">
        <v>190</v>
      </c>
      <c r="E214" s="12">
        <v>304.5</v>
      </c>
      <c r="F214" s="30">
        <v>315.5</v>
      </c>
      <c r="G214" s="30">
        <f>C214+D214+E214+F214</f>
        <v>1023</v>
      </c>
    </row>
    <row r="215" spans="1:7" ht="15" customHeight="1">
      <c r="A215" s="13" t="s">
        <v>69</v>
      </c>
      <c r="B215" s="13"/>
      <c r="C215" s="14">
        <v>0</v>
      </c>
      <c r="D215" s="14">
        <v>0</v>
      </c>
      <c r="E215" s="14">
        <v>40</v>
      </c>
      <c r="F215" s="31">
        <v>30</v>
      </c>
      <c r="G215" s="31">
        <f>D215+E215+F215</f>
        <v>70</v>
      </c>
    </row>
    <row r="216" spans="1:7" ht="15" customHeight="1">
      <c r="A216" s="13" t="s">
        <v>104</v>
      </c>
      <c r="B216" s="13"/>
      <c r="C216" s="14">
        <v>0</v>
      </c>
      <c r="D216" s="14">
        <v>0</v>
      </c>
      <c r="E216" s="14">
        <v>48694</v>
      </c>
      <c r="F216" s="31">
        <v>16097</v>
      </c>
      <c r="G216" s="31">
        <f>D216+E216+F216</f>
        <v>64791</v>
      </c>
    </row>
    <row r="217" spans="1:7" ht="15" customHeight="1">
      <c r="A217" s="13" t="s">
        <v>103</v>
      </c>
      <c r="B217" s="13"/>
      <c r="C217" s="14">
        <v>0</v>
      </c>
      <c r="D217" s="14">
        <v>0</v>
      </c>
      <c r="E217" s="14">
        <v>49203</v>
      </c>
      <c r="F217" s="31">
        <v>35142</v>
      </c>
      <c r="G217" s="31">
        <f>D217+E217+F217</f>
        <v>84345</v>
      </c>
    </row>
    <row r="218" spans="1:7" ht="15" customHeight="1">
      <c r="A218" s="13" t="s">
        <v>105</v>
      </c>
      <c r="B218" s="13"/>
      <c r="C218" s="14">
        <v>0</v>
      </c>
      <c r="D218" s="14">
        <v>0</v>
      </c>
      <c r="E218" s="14">
        <v>1066.95</v>
      </c>
      <c r="F218" s="31">
        <v>173298.3</v>
      </c>
      <c r="G218" s="31">
        <f>E218+F218</f>
        <v>174365.25</v>
      </c>
    </row>
    <row r="219" spans="1:7" ht="15" customHeight="1" thickBot="1">
      <c r="A219" s="17" t="s">
        <v>106</v>
      </c>
      <c r="B219" s="17"/>
      <c r="C219" s="18">
        <v>0</v>
      </c>
      <c r="D219" s="18">
        <v>0</v>
      </c>
      <c r="E219" s="18">
        <v>60999.77</v>
      </c>
      <c r="F219" s="32">
        <v>0</v>
      </c>
      <c r="G219" s="32">
        <f>E219</f>
        <v>60999.77</v>
      </c>
    </row>
    <row r="220" spans="1:7" ht="15" customHeight="1" thickBot="1">
      <c r="A220" s="22" t="s">
        <v>57</v>
      </c>
      <c r="B220" s="23"/>
      <c r="C220" s="24">
        <v>213</v>
      </c>
      <c r="D220" s="24">
        <v>190</v>
      </c>
      <c r="E220" s="24">
        <v>160308.22</v>
      </c>
      <c r="F220" s="40">
        <f>F214+F215+F216+F217+F218</f>
        <v>224882.8</v>
      </c>
      <c r="G220" s="40">
        <f>G214+G215+G216+G217+G218+G219</f>
        <v>385594.02</v>
      </c>
    </row>
    <row r="221" spans="6:7" ht="12.75">
      <c r="F221" s="35"/>
      <c r="G221" s="35"/>
    </row>
    <row r="222" spans="1:7" ht="12.75">
      <c r="A222" s="2" t="s">
        <v>18</v>
      </c>
      <c r="B222" s="2"/>
      <c r="C222" s="2"/>
      <c r="F222" s="35"/>
      <c r="G222" s="35"/>
    </row>
    <row r="223" spans="1:7" ht="12.75">
      <c r="A223" s="2" t="s">
        <v>178</v>
      </c>
      <c r="F223" s="35"/>
      <c r="G223" s="36">
        <v>1023</v>
      </c>
    </row>
    <row r="224" spans="6:7" ht="12.75">
      <c r="F224" s="35"/>
      <c r="G224" s="35"/>
    </row>
    <row r="225" spans="1:7" ht="12.75">
      <c r="A225" s="2" t="s">
        <v>71</v>
      </c>
      <c r="F225" s="35"/>
      <c r="G225" s="35"/>
    </row>
    <row r="226" spans="1:7" ht="12.75">
      <c r="A226" t="s">
        <v>22</v>
      </c>
      <c r="E226" s="1"/>
      <c r="F226" s="35"/>
      <c r="G226" s="36">
        <v>70</v>
      </c>
    </row>
    <row r="227" spans="5:7" ht="12.75">
      <c r="E227" s="1"/>
      <c r="F227" s="35"/>
      <c r="G227" s="35"/>
    </row>
    <row r="228" spans="1:7" ht="12.75">
      <c r="A228" s="2" t="s">
        <v>104</v>
      </c>
      <c r="F228" s="35"/>
      <c r="G228" s="35"/>
    </row>
    <row r="229" spans="1:7" ht="12.75">
      <c r="A229" t="s">
        <v>169</v>
      </c>
      <c r="E229" s="1"/>
      <c r="F229" s="35"/>
      <c r="G229" s="36">
        <v>16097</v>
      </c>
    </row>
    <row r="230" spans="5:6" ht="12.75">
      <c r="E230" s="1"/>
      <c r="F230" s="35"/>
    </row>
    <row r="231" spans="1:7" ht="12.75">
      <c r="A231" s="2" t="s">
        <v>107</v>
      </c>
      <c r="F231" s="35"/>
      <c r="G231" s="35"/>
    </row>
    <row r="232" spans="1:7" ht="12.75">
      <c r="A232" t="s">
        <v>170</v>
      </c>
      <c r="F232" s="35"/>
      <c r="G232" s="35"/>
    </row>
    <row r="233" spans="1:7" ht="12.75">
      <c r="A233" t="s">
        <v>171</v>
      </c>
      <c r="E233" s="1"/>
      <c r="F233" s="35"/>
      <c r="G233" s="35">
        <v>31616</v>
      </c>
    </row>
    <row r="234" spans="1:7" ht="12.75">
      <c r="A234" t="s">
        <v>172</v>
      </c>
      <c r="F234" s="35"/>
      <c r="G234" s="35">
        <v>3526</v>
      </c>
    </row>
    <row r="235" spans="1:7" ht="12.75">
      <c r="A235" s="2" t="s">
        <v>216</v>
      </c>
      <c r="E235" s="1"/>
      <c r="F235" s="35"/>
      <c r="G235" s="36">
        <f>G233+G234</f>
        <v>35142</v>
      </c>
    </row>
    <row r="236" spans="6:7" ht="12.75">
      <c r="F236" s="35"/>
      <c r="G236" s="35"/>
    </row>
    <row r="237" spans="1:7" ht="12.75">
      <c r="A237" s="2" t="s">
        <v>108</v>
      </c>
      <c r="F237" s="35"/>
      <c r="G237" s="35"/>
    </row>
    <row r="238" spans="1:7" ht="12.75">
      <c r="A238" t="s">
        <v>173</v>
      </c>
      <c r="F238" s="35"/>
      <c r="G238" s="35">
        <v>70000</v>
      </c>
    </row>
    <row r="239" spans="1:7" ht="12.75">
      <c r="A239" s="39" t="s">
        <v>174</v>
      </c>
      <c r="F239" s="35"/>
      <c r="G239" s="35"/>
    </row>
    <row r="240" spans="1:7" ht="12.75">
      <c r="A240" s="39" t="s">
        <v>175</v>
      </c>
      <c r="E240" s="1"/>
      <c r="F240" s="35"/>
      <c r="G240" s="35">
        <v>100864</v>
      </c>
    </row>
    <row r="241" spans="1:7" ht="12.75">
      <c r="A241" s="39" t="s">
        <v>177</v>
      </c>
      <c r="F241" s="35"/>
      <c r="G241" s="35"/>
    </row>
    <row r="242" spans="1:7" ht="12.75">
      <c r="A242" s="39" t="s">
        <v>176</v>
      </c>
      <c r="F242" s="35"/>
      <c r="G242" s="35">
        <v>2434.3</v>
      </c>
    </row>
    <row r="243" spans="1:7" ht="12.75">
      <c r="A243" s="2" t="s">
        <v>213</v>
      </c>
      <c r="F243" s="35"/>
      <c r="G243" s="36">
        <f>G238+G240+G242</f>
        <v>173298.3</v>
      </c>
    </row>
    <row r="244" spans="6:7" ht="12.75">
      <c r="F244" s="35"/>
      <c r="G244" s="35"/>
    </row>
    <row r="245" spans="1:7" ht="12.75">
      <c r="A245" s="2" t="s">
        <v>243</v>
      </c>
      <c r="B245" s="2"/>
      <c r="C245" s="2"/>
      <c r="D245" s="2"/>
      <c r="E245" s="2"/>
      <c r="F245" s="36"/>
      <c r="G245" s="35"/>
    </row>
    <row r="246" spans="1:7" ht="12.75">
      <c r="A246" t="s">
        <v>0</v>
      </c>
      <c r="F246" s="35"/>
      <c r="G246" s="35"/>
    </row>
    <row r="247" spans="1:7" ht="12.75">
      <c r="A247" t="s">
        <v>153</v>
      </c>
      <c r="F247" s="35"/>
      <c r="G247" s="35"/>
    </row>
    <row r="248" spans="1:7" ht="12.75">
      <c r="A248" t="s">
        <v>259</v>
      </c>
      <c r="F248" s="35"/>
      <c r="G248" s="35"/>
    </row>
    <row r="249" spans="6:7" ht="12.75">
      <c r="F249" s="35"/>
      <c r="G249" s="35"/>
    </row>
    <row r="250" spans="1:7" ht="12.75">
      <c r="A250" s="2" t="s">
        <v>110</v>
      </c>
      <c r="D250" t="s">
        <v>1</v>
      </c>
      <c r="F250" s="35"/>
      <c r="G250" s="35">
        <v>0</v>
      </c>
    </row>
    <row r="251" spans="1:7" ht="12.75">
      <c r="A251" t="s">
        <v>21</v>
      </c>
      <c r="D251" t="s">
        <v>2</v>
      </c>
      <c r="F251" s="35"/>
      <c r="G251" s="35">
        <v>1120.76</v>
      </c>
    </row>
    <row r="252" spans="4:7" ht="12.75">
      <c r="D252" s="2" t="s">
        <v>3</v>
      </c>
      <c r="F252" s="35"/>
      <c r="G252" s="36">
        <v>1120.76</v>
      </c>
    </row>
    <row r="253" spans="6:7" ht="12.75">
      <c r="F253" s="35"/>
      <c r="G253" s="35"/>
    </row>
    <row r="254" spans="1:7" ht="12.75">
      <c r="A254" s="2" t="s">
        <v>112</v>
      </c>
      <c r="D254" t="s">
        <v>4</v>
      </c>
      <c r="F254" s="35"/>
      <c r="G254" s="35">
        <v>9.71</v>
      </c>
    </row>
    <row r="255" spans="4:7" ht="12.75">
      <c r="D255" t="s">
        <v>5</v>
      </c>
      <c r="F255" s="35"/>
      <c r="G255" s="35">
        <v>782</v>
      </c>
    </row>
    <row r="256" spans="4:7" ht="12.75">
      <c r="D256" t="s">
        <v>6</v>
      </c>
      <c r="F256" s="35"/>
      <c r="G256" s="35">
        <f>G254-G255</f>
        <v>-772.29</v>
      </c>
    </row>
    <row r="257" spans="4:7" ht="12.75">
      <c r="D257" t="s">
        <v>7</v>
      </c>
      <c r="F257" s="35"/>
      <c r="G257" s="35">
        <v>76.7</v>
      </c>
    </row>
    <row r="258" spans="4:7" ht="12.75">
      <c r="D258" t="s">
        <v>8</v>
      </c>
      <c r="F258" s="35"/>
      <c r="G258" s="35">
        <v>1816.35</v>
      </c>
    </row>
    <row r="259" spans="4:7" ht="12.75">
      <c r="D259" s="2" t="s">
        <v>9</v>
      </c>
      <c r="F259" s="35"/>
      <c r="G259" s="36">
        <f>G256+G257+G258</f>
        <v>1120.76</v>
      </c>
    </row>
    <row r="260" spans="6:7" ht="13.5" thickBot="1">
      <c r="F260" s="35"/>
      <c r="G260" s="35"/>
    </row>
    <row r="261" spans="1:7" ht="15" customHeight="1" thickBot="1">
      <c r="A261" s="63" t="s">
        <v>61</v>
      </c>
      <c r="B261" s="64"/>
      <c r="C261" s="65" t="s">
        <v>65</v>
      </c>
      <c r="D261" s="65" t="s">
        <v>40</v>
      </c>
      <c r="E261" s="65" t="s">
        <v>63</v>
      </c>
      <c r="F261" s="56" t="s">
        <v>38</v>
      </c>
      <c r="G261" s="56" t="s">
        <v>203</v>
      </c>
    </row>
    <row r="262" spans="1:7" ht="15" customHeight="1" thickBot="1">
      <c r="A262" s="9" t="s">
        <v>98</v>
      </c>
      <c r="B262" s="10"/>
      <c r="C262" s="33">
        <v>4.1</v>
      </c>
      <c r="D262" s="33">
        <v>2.09</v>
      </c>
      <c r="E262" s="33">
        <v>1.88</v>
      </c>
      <c r="F262" s="33">
        <v>1.64</v>
      </c>
      <c r="G262" s="33">
        <f>C262+D262+E262+F262</f>
        <v>9.71</v>
      </c>
    </row>
    <row r="263" spans="1:7" ht="15" customHeight="1" thickBot="1">
      <c r="A263" s="22" t="s">
        <v>57</v>
      </c>
      <c r="B263" s="23"/>
      <c r="C263" s="40">
        <v>4.1</v>
      </c>
      <c r="D263" s="40">
        <v>2.09</v>
      </c>
      <c r="E263" s="40">
        <v>1.88</v>
      </c>
      <c r="F263" s="40">
        <v>1.64</v>
      </c>
      <c r="G263" s="40">
        <v>9.71</v>
      </c>
    </row>
    <row r="264" spans="3:7" ht="12.75">
      <c r="C264" s="35"/>
      <c r="D264" s="35"/>
      <c r="E264" s="35"/>
      <c r="F264" s="35"/>
      <c r="G264" s="35"/>
    </row>
    <row r="265" spans="1:7" ht="12.75">
      <c r="A265" s="2" t="s">
        <v>10</v>
      </c>
      <c r="B265" s="2"/>
      <c r="C265" s="36"/>
      <c r="D265" s="35"/>
      <c r="E265" s="35"/>
      <c r="F265" s="35"/>
      <c r="G265" s="35"/>
    </row>
    <row r="266" spans="1:7" ht="12.75">
      <c r="A266" s="2" t="s">
        <v>179</v>
      </c>
      <c r="C266" s="35"/>
      <c r="D266" s="35"/>
      <c r="E266" s="35"/>
      <c r="F266" s="35"/>
      <c r="G266" s="36">
        <v>1.64</v>
      </c>
    </row>
    <row r="267" spans="3:7" ht="13.5" thickBot="1">
      <c r="C267" s="35"/>
      <c r="D267" s="35"/>
      <c r="E267" s="35"/>
      <c r="F267" s="35"/>
      <c r="G267" s="35"/>
    </row>
    <row r="268" spans="1:7" ht="15" customHeight="1" thickBot="1">
      <c r="A268" s="63" t="s">
        <v>58</v>
      </c>
      <c r="B268" s="64"/>
      <c r="C268" s="56" t="s">
        <v>65</v>
      </c>
      <c r="D268" s="56" t="s">
        <v>40</v>
      </c>
      <c r="E268" s="56" t="s">
        <v>63</v>
      </c>
      <c r="F268" s="56" t="s">
        <v>38</v>
      </c>
      <c r="G268" s="56" t="s">
        <v>203</v>
      </c>
    </row>
    <row r="269" spans="1:7" ht="15" customHeight="1" thickBot="1">
      <c r="A269" s="9" t="s">
        <v>68</v>
      </c>
      <c r="B269" s="10"/>
      <c r="C269" s="33">
        <v>210</v>
      </c>
      <c r="D269" s="33">
        <v>190</v>
      </c>
      <c r="E269" s="33">
        <v>190</v>
      </c>
      <c r="F269" s="33">
        <v>192</v>
      </c>
      <c r="G269" s="33">
        <f>C269+D269+E269+F269</f>
        <v>782</v>
      </c>
    </row>
    <row r="270" spans="1:7" ht="15" customHeight="1" thickBot="1">
      <c r="A270" s="22" t="s">
        <v>57</v>
      </c>
      <c r="B270" s="23"/>
      <c r="C270" s="40">
        <v>210</v>
      </c>
      <c r="D270" s="40">
        <v>190</v>
      </c>
      <c r="E270" s="40">
        <v>190</v>
      </c>
      <c r="F270" s="40">
        <v>192</v>
      </c>
      <c r="G270" s="40">
        <v>782</v>
      </c>
    </row>
    <row r="271" spans="3:7" ht="12.75">
      <c r="C271" s="35"/>
      <c r="D271" s="35"/>
      <c r="E271" s="35"/>
      <c r="F271" s="35"/>
      <c r="G271" s="35"/>
    </row>
    <row r="272" spans="1:7" ht="12.75">
      <c r="A272" s="2" t="s">
        <v>18</v>
      </c>
      <c r="B272" s="2"/>
      <c r="C272" s="36"/>
      <c r="D272" s="35"/>
      <c r="E272" s="35"/>
      <c r="F272" s="35"/>
      <c r="G272" s="35"/>
    </row>
    <row r="273" spans="1:7" ht="12.75">
      <c r="A273" s="2" t="s">
        <v>178</v>
      </c>
      <c r="F273" s="35"/>
      <c r="G273" s="36">
        <v>192</v>
      </c>
    </row>
    <row r="274" spans="1:7" ht="12.75">
      <c r="A274" s="2"/>
      <c r="F274" s="35"/>
      <c r="G274" s="36"/>
    </row>
    <row r="275" spans="1:7" ht="12.75">
      <c r="A275" s="2"/>
      <c r="F275" s="35"/>
      <c r="G275" s="36"/>
    </row>
    <row r="276" spans="6:7" ht="12.75">
      <c r="F276" s="35"/>
      <c r="G276" s="35"/>
    </row>
    <row r="277" spans="1:7" ht="12.75">
      <c r="A277" s="2" t="s">
        <v>244</v>
      </c>
      <c r="B277" s="2"/>
      <c r="C277" s="2"/>
      <c r="D277" s="2"/>
      <c r="E277" s="2"/>
      <c r="F277" s="36"/>
      <c r="G277" s="36"/>
    </row>
    <row r="278" spans="1:7" ht="12.75">
      <c r="A278" s="2" t="s">
        <v>245</v>
      </c>
      <c r="B278" s="2"/>
      <c r="C278" s="2"/>
      <c r="D278" s="2"/>
      <c r="E278" s="2"/>
      <c r="F278" s="36"/>
      <c r="G278" s="36"/>
    </row>
    <row r="279" spans="1:7" ht="12.75">
      <c r="A279" t="s">
        <v>0</v>
      </c>
      <c r="F279" s="35"/>
      <c r="G279" s="35"/>
    </row>
    <row r="280" spans="1:7" ht="12.75">
      <c r="A280" t="s">
        <v>191</v>
      </c>
      <c r="F280" s="35"/>
      <c r="G280" s="35"/>
    </row>
    <row r="281" spans="1:7" ht="12.75">
      <c r="A281" t="s">
        <v>192</v>
      </c>
      <c r="F281" s="35"/>
      <c r="G281" s="35"/>
    </row>
    <row r="282" spans="1:7" ht="12.75">
      <c r="A282" s="2" t="s">
        <v>110</v>
      </c>
      <c r="D282" t="s">
        <v>1</v>
      </c>
      <c r="F282" s="35"/>
      <c r="G282" s="35">
        <v>0</v>
      </c>
    </row>
    <row r="283" spans="1:7" ht="12.75">
      <c r="A283" t="s">
        <v>21</v>
      </c>
      <c r="D283" t="s">
        <v>2</v>
      </c>
      <c r="F283" s="35"/>
      <c r="G283" s="35">
        <v>51106.44</v>
      </c>
    </row>
    <row r="284" spans="4:7" ht="12.75">
      <c r="D284" s="2" t="s">
        <v>3</v>
      </c>
      <c r="F284" s="35"/>
      <c r="G284" s="36">
        <v>51106.44</v>
      </c>
    </row>
    <row r="285" spans="6:7" ht="12.75">
      <c r="F285" s="35"/>
      <c r="G285" s="35"/>
    </row>
    <row r="286" spans="1:7" ht="12.75">
      <c r="A286" s="2" t="s">
        <v>111</v>
      </c>
      <c r="D286" t="s">
        <v>4</v>
      </c>
      <c r="F286" s="35"/>
      <c r="G286" s="35">
        <v>140903.95</v>
      </c>
    </row>
    <row r="287" spans="4:7" ht="12.75">
      <c r="D287" t="s">
        <v>5</v>
      </c>
      <c r="F287" s="35"/>
      <c r="G287" s="35">
        <v>96748.5</v>
      </c>
    </row>
    <row r="288" spans="4:7" ht="12.75">
      <c r="D288" t="s">
        <v>6</v>
      </c>
      <c r="F288" s="35"/>
      <c r="G288" s="35">
        <f>G286-G287</f>
        <v>44155.45000000001</v>
      </c>
    </row>
    <row r="289" spans="4:7" ht="12.75">
      <c r="D289" t="s">
        <v>7</v>
      </c>
      <c r="F289" s="35"/>
      <c r="G289" s="35">
        <v>0</v>
      </c>
    </row>
    <row r="290" spans="4:7" ht="12.75">
      <c r="D290" t="s">
        <v>8</v>
      </c>
      <c r="F290" s="35"/>
      <c r="G290" s="35">
        <v>6950.99</v>
      </c>
    </row>
    <row r="291" spans="4:7" ht="12.75">
      <c r="D291" s="2" t="s">
        <v>9</v>
      </c>
      <c r="F291" s="35"/>
      <c r="G291" s="36">
        <f>G288+G290</f>
        <v>51106.44000000001</v>
      </c>
    </row>
    <row r="292" spans="6:7" ht="13.5" thickBot="1">
      <c r="F292" s="35"/>
      <c r="G292" s="35"/>
    </row>
    <row r="293" spans="1:7" ht="15" customHeight="1" thickBot="1">
      <c r="A293" s="58" t="s">
        <v>61</v>
      </c>
      <c r="B293" s="59"/>
      <c r="C293" s="65" t="s">
        <v>44</v>
      </c>
      <c r="D293" s="65" t="s">
        <v>45</v>
      </c>
      <c r="E293" s="65" t="s">
        <v>46</v>
      </c>
      <c r="F293" s="56" t="s">
        <v>38</v>
      </c>
      <c r="G293" s="56" t="s">
        <v>203</v>
      </c>
    </row>
    <row r="294" spans="1:7" ht="15" customHeight="1">
      <c r="A294" s="11" t="s">
        <v>67</v>
      </c>
      <c r="B294" s="11"/>
      <c r="C294" s="12">
        <v>6085.6</v>
      </c>
      <c r="D294" s="12">
        <v>121760.6</v>
      </c>
      <c r="E294" s="12">
        <v>4226.2</v>
      </c>
      <c r="F294" s="30">
        <v>1000</v>
      </c>
      <c r="G294" s="30">
        <f>C294+D294+E294+F294</f>
        <v>133072.40000000002</v>
      </c>
    </row>
    <row r="295" spans="1:7" ht="15" customHeight="1" thickBot="1">
      <c r="A295" s="27" t="s">
        <v>66</v>
      </c>
      <c r="B295" s="28"/>
      <c r="C295" s="18">
        <v>24.84</v>
      </c>
      <c r="D295" s="18">
        <v>57.14</v>
      </c>
      <c r="E295" s="18">
        <v>288.75</v>
      </c>
      <c r="F295" s="32">
        <v>160.82</v>
      </c>
      <c r="G295" s="32">
        <f>C295+D295+E295+F295</f>
        <v>531.55</v>
      </c>
    </row>
    <row r="296" spans="1:7" ht="15" customHeight="1" thickBot="1">
      <c r="A296" s="46" t="s">
        <v>185</v>
      </c>
      <c r="B296" s="47"/>
      <c r="C296" s="48">
        <v>0</v>
      </c>
      <c r="D296" s="48">
        <v>0</v>
      </c>
      <c r="E296" s="48">
        <v>0</v>
      </c>
      <c r="F296" s="37">
        <v>7300</v>
      </c>
      <c r="G296" s="37">
        <v>7300</v>
      </c>
    </row>
    <row r="297" spans="1:7" ht="15" customHeight="1" thickBot="1">
      <c r="A297" s="22" t="s">
        <v>57</v>
      </c>
      <c r="B297" s="23"/>
      <c r="C297" s="24">
        <v>6110.44</v>
      </c>
      <c r="D297" s="24">
        <v>121817.74</v>
      </c>
      <c r="E297" s="24">
        <v>4514.95</v>
      </c>
      <c r="F297" s="40">
        <f>F294+F295+F296</f>
        <v>8460.82</v>
      </c>
      <c r="G297" s="40">
        <f>C297+D297+E297+F297</f>
        <v>140903.95</v>
      </c>
    </row>
    <row r="298" spans="6:7" ht="12.75">
      <c r="F298" s="35"/>
      <c r="G298" s="35"/>
    </row>
    <row r="299" spans="1:7" ht="12.75">
      <c r="A299" s="2" t="s">
        <v>10</v>
      </c>
      <c r="B299" s="2"/>
      <c r="C299" s="2"/>
      <c r="D299" s="2"/>
      <c r="F299" s="35"/>
      <c r="G299" s="35"/>
    </row>
    <row r="300" spans="1:7" ht="12.75">
      <c r="A300" s="2" t="s">
        <v>109</v>
      </c>
      <c r="F300" s="35"/>
      <c r="G300" s="35"/>
    </row>
    <row r="301" spans="1:7" ht="12.75">
      <c r="A301" t="s">
        <v>26</v>
      </c>
      <c r="F301" s="35"/>
      <c r="G301" s="36">
        <v>1000</v>
      </c>
    </row>
    <row r="302" spans="5:7" ht="12.75">
      <c r="E302" s="1"/>
      <c r="F302" s="35"/>
      <c r="G302" s="35"/>
    </row>
    <row r="303" spans="1:7" ht="12.75">
      <c r="A303" s="2" t="s">
        <v>193</v>
      </c>
      <c r="F303" s="35"/>
      <c r="G303" s="35"/>
    </row>
    <row r="304" spans="1:7" ht="12.75">
      <c r="A304" s="39" t="s">
        <v>194</v>
      </c>
      <c r="E304" s="1"/>
      <c r="F304" s="35"/>
      <c r="G304" s="35">
        <v>68.17</v>
      </c>
    </row>
    <row r="305" spans="1:7" ht="12.75">
      <c r="A305" s="39" t="s">
        <v>196</v>
      </c>
      <c r="E305" s="1"/>
      <c r="F305" s="35"/>
      <c r="G305" s="35">
        <v>55.47</v>
      </c>
    </row>
    <row r="306" spans="1:7" ht="12.75">
      <c r="A306" s="39" t="s">
        <v>195</v>
      </c>
      <c r="E306" s="1"/>
      <c r="F306" s="35"/>
      <c r="G306" s="35">
        <v>37.18</v>
      </c>
    </row>
    <row r="307" spans="1:7" ht="12.75">
      <c r="A307" s="2" t="s">
        <v>207</v>
      </c>
      <c r="E307" s="1"/>
      <c r="F307" s="35"/>
      <c r="G307" s="36">
        <f>G304+G305+G306</f>
        <v>160.82</v>
      </c>
    </row>
    <row r="308" spans="1:7" ht="12.75">
      <c r="A308" s="2"/>
      <c r="E308" s="1"/>
      <c r="F308" s="35"/>
      <c r="G308" s="36"/>
    </row>
    <row r="309" spans="1:7" ht="12.75">
      <c r="A309" s="2" t="s">
        <v>197</v>
      </c>
      <c r="E309" s="1"/>
      <c r="F309" s="35"/>
      <c r="G309" s="36"/>
    </row>
    <row r="310" spans="1:7" ht="12.75">
      <c r="A310" s="39" t="s">
        <v>246</v>
      </c>
      <c r="E310" s="1"/>
      <c r="F310" s="35"/>
      <c r="G310" s="36"/>
    </row>
    <row r="311" spans="1:7" ht="12.75">
      <c r="A311" s="39" t="s">
        <v>247</v>
      </c>
      <c r="E311" s="1"/>
      <c r="F311" s="35"/>
      <c r="G311" s="49">
        <v>7000</v>
      </c>
    </row>
    <row r="312" spans="1:7" ht="12.75">
      <c r="A312" s="39" t="s">
        <v>248</v>
      </c>
      <c r="E312" s="1"/>
      <c r="F312" s="35"/>
      <c r="G312" s="49"/>
    </row>
    <row r="313" spans="1:7" ht="12.75">
      <c r="A313" s="39" t="s">
        <v>198</v>
      </c>
      <c r="E313" s="1"/>
      <c r="F313" s="35"/>
      <c r="G313" s="49">
        <v>300</v>
      </c>
    </row>
    <row r="314" spans="1:7" ht="12.75">
      <c r="A314" s="2" t="s">
        <v>207</v>
      </c>
      <c r="F314" s="35"/>
      <c r="G314" s="36">
        <v>7300</v>
      </c>
    </row>
    <row r="315" spans="1:7" ht="13.5" thickBot="1">
      <c r="A315" s="39"/>
      <c r="F315" s="35"/>
      <c r="G315" s="35"/>
    </row>
    <row r="316" spans="1:7" ht="15" customHeight="1" thickBot="1">
      <c r="A316" s="58" t="s">
        <v>58</v>
      </c>
      <c r="B316" s="59"/>
      <c r="C316" s="57" t="s">
        <v>39</v>
      </c>
      <c r="D316" s="57" t="s">
        <v>40</v>
      </c>
      <c r="E316" s="57" t="s">
        <v>41</v>
      </c>
      <c r="F316" s="60" t="s">
        <v>42</v>
      </c>
      <c r="G316" s="60" t="s">
        <v>203</v>
      </c>
    </row>
    <row r="317" spans="1:7" ht="15" customHeight="1">
      <c r="A317" s="11" t="s">
        <v>68</v>
      </c>
      <c r="B317" s="11"/>
      <c r="C317" s="12">
        <v>412.8</v>
      </c>
      <c r="D317" s="12">
        <v>509.1</v>
      </c>
      <c r="E317" s="12">
        <v>359.6</v>
      </c>
      <c r="F317" s="30">
        <v>302</v>
      </c>
      <c r="G317" s="30">
        <f>C317+D317+E317+F317</f>
        <v>1583.5</v>
      </c>
    </row>
    <row r="318" spans="1:7" ht="15" customHeight="1">
      <c r="A318" s="13" t="s">
        <v>72</v>
      </c>
      <c r="B318" s="13"/>
      <c r="C318" s="14">
        <v>3</v>
      </c>
      <c r="D318" s="14">
        <v>7</v>
      </c>
      <c r="E318" s="14">
        <v>41</v>
      </c>
      <c r="F318" s="31">
        <v>23</v>
      </c>
      <c r="G318" s="31">
        <f>C318+D318+E318+F318</f>
        <v>74</v>
      </c>
    </row>
    <row r="319" spans="1:7" ht="15" customHeight="1" thickBot="1">
      <c r="A319" s="17" t="s">
        <v>70</v>
      </c>
      <c r="B319" s="17"/>
      <c r="C319" s="17"/>
      <c r="D319" s="18">
        <v>10000</v>
      </c>
      <c r="E319" s="18">
        <v>17273</v>
      </c>
      <c r="F319" s="32">
        <v>67818</v>
      </c>
      <c r="G319" s="32">
        <f>D319+E319+F319</f>
        <v>95091</v>
      </c>
    </row>
    <row r="320" spans="1:7" ht="15" customHeight="1" thickBot="1">
      <c r="A320" s="19" t="s">
        <v>57</v>
      </c>
      <c r="B320" s="20"/>
      <c r="C320" s="21">
        <v>415.8</v>
      </c>
      <c r="D320" s="21">
        <v>10516.1</v>
      </c>
      <c r="E320" s="21">
        <v>17673.6</v>
      </c>
      <c r="F320" s="34">
        <f>F317+F318+F319</f>
        <v>68143</v>
      </c>
      <c r="G320" s="34">
        <f>C320+D320+E320+F320</f>
        <v>96748.5</v>
      </c>
    </row>
    <row r="321" spans="1:7" ht="15" customHeight="1">
      <c r="A321" s="53"/>
      <c r="B321" s="53"/>
      <c r="C321" s="54"/>
      <c r="D321" s="54"/>
      <c r="E321" s="54"/>
      <c r="F321" s="55"/>
      <c r="G321" s="55"/>
    </row>
    <row r="322" spans="1:7" ht="12.75">
      <c r="A322" s="2" t="s">
        <v>18</v>
      </c>
      <c r="B322" s="2"/>
      <c r="C322" s="2"/>
      <c r="D322" s="2"/>
      <c r="F322" s="35"/>
      <c r="G322" s="35"/>
    </row>
    <row r="323" spans="1:7" ht="12.75">
      <c r="A323" s="2" t="s">
        <v>182</v>
      </c>
      <c r="F323" s="35"/>
      <c r="G323" s="36">
        <v>302</v>
      </c>
    </row>
    <row r="324" spans="5:7" ht="12.75">
      <c r="E324" s="1"/>
      <c r="F324" s="35"/>
      <c r="G324" s="36"/>
    </row>
    <row r="325" spans="1:7" ht="12.75">
      <c r="A325" s="2" t="s">
        <v>71</v>
      </c>
      <c r="F325" s="35"/>
      <c r="G325" s="36"/>
    </row>
    <row r="326" spans="1:7" ht="12.75">
      <c r="A326" t="s">
        <v>27</v>
      </c>
      <c r="F326" s="35"/>
      <c r="G326" s="36">
        <v>74</v>
      </c>
    </row>
    <row r="327" spans="6:7" ht="12.75">
      <c r="F327" s="35"/>
      <c r="G327" s="36"/>
    </row>
    <row r="328" spans="1:7" ht="12.75">
      <c r="A328" s="2" t="s">
        <v>73</v>
      </c>
      <c r="F328" s="35"/>
      <c r="G328" s="35"/>
    </row>
    <row r="329" spans="1:7" ht="12.75">
      <c r="A329" t="s">
        <v>199</v>
      </c>
      <c r="F329" s="35"/>
      <c r="G329" s="35"/>
    </row>
    <row r="330" spans="1:7" ht="12.75">
      <c r="A330" t="s">
        <v>200</v>
      </c>
      <c r="F330" s="35"/>
      <c r="G330" s="35">
        <v>7000</v>
      </c>
    </row>
    <row r="331" spans="1:7" ht="12.75">
      <c r="A331" t="s">
        <v>201</v>
      </c>
      <c r="E331" s="1"/>
      <c r="F331" s="35"/>
      <c r="G331" s="35">
        <v>47446</v>
      </c>
    </row>
    <row r="332" spans="1:7" ht="12.75">
      <c r="A332" t="s">
        <v>202</v>
      </c>
      <c r="E332" s="1"/>
      <c r="F332" s="35"/>
      <c r="G332" s="35">
        <v>13372</v>
      </c>
    </row>
    <row r="333" spans="1:7" ht="12.75">
      <c r="A333" s="2" t="s">
        <v>204</v>
      </c>
      <c r="E333" s="1"/>
      <c r="F333" s="35"/>
      <c r="G333" s="36">
        <f>G330+G331+G332</f>
        <v>67818</v>
      </c>
    </row>
    <row r="334" spans="1:7" ht="12.75">
      <c r="A334" s="2"/>
      <c r="E334" s="1"/>
      <c r="F334" s="35"/>
      <c r="G334" s="36"/>
    </row>
    <row r="335" spans="1:7" ht="12.75">
      <c r="A335" s="2" t="s">
        <v>74</v>
      </c>
      <c r="B335" s="2"/>
      <c r="C335" s="2"/>
      <c r="D335" s="2"/>
      <c r="E335" s="2"/>
      <c r="F335" s="36"/>
      <c r="G335" s="35"/>
    </row>
    <row r="336" spans="1:7" ht="12.75">
      <c r="A336" s="2"/>
      <c r="B336" s="2"/>
      <c r="C336" s="2"/>
      <c r="D336" s="2"/>
      <c r="E336" s="2"/>
      <c r="F336" s="36"/>
      <c r="G336" s="35"/>
    </row>
    <row r="337" spans="1:7" ht="12.75">
      <c r="A337" t="s">
        <v>0</v>
      </c>
      <c r="F337" s="35"/>
      <c r="G337" s="35"/>
    </row>
    <row r="338" spans="1:7" ht="12.75">
      <c r="A338" t="s">
        <v>256</v>
      </c>
      <c r="F338" s="35"/>
      <c r="G338" s="35"/>
    </row>
    <row r="339" spans="1:7" ht="12.75">
      <c r="A339" t="s">
        <v>257</v>
      </c>
      <c r="F339" s="35"/>
      <c r="G339" s="35"/>
    </row>
    <row r="340" spans="6:7" ht="12.75">
      <c r="F340" s="35"/>
      <c r="G340" s="35"/>
    </row>
    <row r="341" spans="1:7" ht="12.75">
      <c r="A341" s="2" t="s">
        <v>110</v>
      </c>
      <c r="D341" t="s">
        <v>1</v>
      </c>
      <c r="F341" s="35"/>
      <c r="G341" s="35">
        <v>0</v>
      </c>
    </row>
    <row r="342" spans="1:7" ht="12.75">
      <c r="A342" t="s">
        <v>21</v>
      </c>
      <c r="D342" t="s">
        <v>2</v>
      </c>
      <c r="F342" s="35"/>
      <c r="G342" s="35">
        <v>1438.11</v>
      </c>
    </row>
    <row r="343" spans="4:7" ht="12.75">
      <c r="D343" s="2" t="s">
        <v>3</v>
      </c>
      <c r="F343" s="35"/>
      <c r="G343" s="36">
        <v>1438.11</v>
      </c>
    </row>
    <row r="344" spans="6:7" ht="12.75">
      <c r="F344" s="35"/>
      <c r="G344" s="35"/>
    </row>
    <row r="345" spans="1:7" ht="12.75">
      <c r="A345" s="2" t="s">
        <v>111</v>
      </c>
      <c r="D345" t="s">
        <v>4</v>
      </c>
      <c r="F345" s="35"/>
      <c r="G345" s="35">
        <v>43055.96</v>
      </c>
    </row>
    <row r="346" spans="4:7" ht="12.75">
      <c r="D346" t="s">
        <v>5</v>
      </c>
      <c r="F346" s="35"/>
      <c r="G346" s="35">
        <v>41617.85</v>
      </c>
    </row>
    <row r="347" spans="4:7" ht="12.75">
      <c r="D347" t="s">
        <v>6</v>
      </c>
      <c r="F347" s="35"/>
      <c r="G347" s="35">
        <f>G345-G346</f>
        <v>1438.1100000000006</v>
      </c>
    </row>
    <row r="348" spans="4:7" ht="12.75">
      <c r="D348" t="s">
        <v>7</v>
      </c>
      <c r="F348" s="35"/>
      <c r="G348" s="35">
        <v>0</v>
      </c>
    </row>
    <row r="349" spans="4:7" ht="12.75">
      <c r="D349" t="s">
        <v>8</v>
      </c>
      <c r="F349" s="35"/>
      <c r="G349" s="35">
        <v>0</v>
      </c>
    </row>
    <row r="350" spans="4:7" ht="12.75">
      <c r="D350" s="2" t="s">
        <v>9</v>
      </c>
      <c r="F350" s="35"/>
      <c r="G350" s="36">
        <v>1438.11</v>
      </c>
    </row>
    <row r="351" spans="6:7" ht="13.5" thickBot="1">
      <c r="F351" s="35"/>
      <c r="G351" s="35"/>
    </row>
    <row r="352" spans="1:7" ht="15" customHeight="1" thickBot="1">
      <c r="A352" s="63" t="s">
        <v>61</v>
      </c>
      <c r="B352" s="64"/>
      <c r="C352" s="65" t="s">
        <v>44</v>
      </c>
      <c r="D352" s="65" t="s">
        <v>40</v>
      </c>
      <c r="E352" s="65" t="s">
        <v>46</v>
      </c>
      <c r="F352" s="56" t="s">
        <v>42</v>
      </c>
      <c r="G352" s="56" t="s">
        <v>203</v>
      </c>
    </row>
    <row r="353" spans="1:7" ht="15" customHeight="1">
      <c r="A353" s="25" t="s">
        <v>75</v>
      </c>
      <c r="B353" s="26"/>
      <c r="C353" s="12">
        <v>0</v>
      </c>
      <c r="D353" s="12">
        <v>0</v>
      </c>
      <c r="E353" s="12">
        <v>41000</v>
      </c>
      <c r="F353" s="30">
        <v>0</v>
      </c>
      <c r="G353" s="30">
        <v>41000</v>
      </c>
    </row>
    <row r="354" spans="1:7" ht="15" customHeight="1" thickBot="1">
      <c r="A354" s="27" t="s">
        <v>66</v>
      </c>
      <c r="B354" s="28"/>
      <c r="C354" s="18">
        <v>0</v>
      </c>
      <c r="D354" s="18">
        <v>0</v>
      </c>
      <c r="E354" s="18">
        <v>34.65</v>
      </c>
      <c r="F354" s="32">
        <v>21.31</v>
      </c>
      <c r="G354" s="32">
        <f>E354+F354</f>
        <v>55.959999999999994</v>
      </c>
    </row>
    <row r="355" spans="1:7" ht="15" customHeight="1" thickBot="1">
      <c r="A355" s="46" t="s">
        <v>185</v>
      </c>
      <c r="B355" s="47"/>
      <c r="C355" s="48">
        <v>0</v>
      </c>
      <c r="D355" s="48">
        <v>0</v>
      </c>
      <c r="E355" s="48">
        <v>0</v>
      </c>
      <c r="F355" s="37">
        <v>2000</v>
      </c>
      <c r="G355" s="37">
        <v>2000</v>
      </c>
    </row>
    <row r="356" spans="1:7" ht="15" customHeight="1" thickBot="1">
      <c r="A356" s="22" t="s">
        <v>57</v>
      </c>
      <c r="B356" s="23"/>
      <c r="C356" s="24">
        <v>0</v>
      </c>
      <c r="D356" s="24">
        <v>0</v>
      </c>
      <c r="E356" s="24">
        <v>41034.65</v>
      </c>
      <c r="F356" s="40">
        <v>2021.31</v>
      </c>
      <c r="G356" s="40">
        <f>E356+F356</f>
        <v>43055.96</v>
      </c>
    </row>
    <row r="357" spans="6:7" ht="12.75">
      <c r="F357" s="35"/>
      <c r="G357" s="35"/>
    </row>
    <row r="358" spans="1:7" ht="12.75">
      <c r="A358" s="2" t="s">
        <v>10</v>
      </c>
      <c r="B358" s="2"/>
      <c r="C358" s="2"/>
      <c r="F358" s="35"/>
      <c r="G358" s="35"/>
    </row>
    <row r="359" spans="1:7" ht="12.75">
      <c r="A359" s="2" t="s">
        <v>180</v>
      </c>
      <c r="F359" s="35"/>
      <c r="G359" s="36">
        <v>21.31</v>
      </c>
    </row>
    <row r="360" spans="1:7" ht="12.75">
      <c r="A360" s="2"/>
      <c r="F360" s="35"/>
      <c r="G360" s="36"/>
    </row>
    <row r="361" spans="1:7" ht="12.75">
      <c r="A361" s="2" t="s">
        <v>185</v>
      </c>
      <c r="F361" s="35"/>
      <c r="G361" s="36"/>
    </row>
    <row r="362" spans="1:7" ht="12.75">
      <c r="A362" s="39" t="s">
        <v>186</v>
      </c>
      <c r="F362" s="35"/>
      <c r="G362" s="36"/>
    </row>
    <row r="363" spans="1:7" ht="12.75">
      <c r="A363" s="39" t="s">
        <v>187</v>
      </c>
      <c r="F363" s="35"/>
      <c r="G363" s="36">
        <v>2000</v>
      </c>
    </row>
    <row r="364" spans="1:7" ht="13.5" thickBot="1">
      <c r="A364" s="39"/>
      <c r="F364" s="35"/>
      <c r="G364" s="36"/>
    </row>
    <row r="365" spans="1:7" ht="15" customHeight="1" thickBot="1">
      <c r="A365" s="63" t="s">
        <v>58</v>
      </c>
      <c r="B365" s="64"/>
      <c r="C365" s="65" t="s">
        <v>39</v>
      </c>
      <c r="D365" s="65" t="s">
        <v>45</v>
      </c>
      <c r="E365" s="65" t="s">
        <v>47</v>
      </c>
      <c r="F365" s="56" t="s">
        <v>42</v>
      </c>
      <c r="G365" s="56" t="s">
        <v>203</v>
      </c>
    </row>
    <row r="366" spans="1:7" ht="15" customHeight="1">
      <c r="A366" s="25" t="s">
        <v>68</v>
      </c>
      <c r="B366" s="26"/>
      <c r="C366" s="12">
        <v>0</v>
      </c>
      <c r="D366" s="12">
        <v>180</v>
      </c>
      <c r="E366" s="12">
        <v>207.5</v>
      </c>
      <c r="F366" s="30">
        <v>219.5</v>
      </c>
      <c r="G366" s="30">
        <f>D366+E366+F366</f>
        <v>607</v>
      </c>
    </row>
    <row r="367" spans="1:7" ht="15" customHeight="1">
      <c r="A367" s="15" t="s">
        <v>72</v>
      </c>
      <c r="B367" s="16"/>
      <c r="C367" s="14">
        <v>0</v>
      </c>
      <c r="D367" s="14">
        <v>0</v>
      </c>
      <c r="E367" s="14">
        <v>5</v>
      </c>
      <c r="F367" s="31">
        <v>3</v>
      </c>
      <c r="G367" s="31">
        <f>E367+F367</f>
        <v>8</v>
      </c>
    </row>
    <row r="368" spans="1:7" ht="15" customHeight="1">
      <c r="A368" s="42" t="s">
        <v>76</v>
      </c>
      <c r="B368" s="43"/>
      <c r="C368" s="44">
        <v>0</v>
      </c>
      <c r="D368" s="44">
        <v>0</v>
      </c>
      <c r="E368" s="44">
        <v>2.85</v>
      </c>
      <c r="F368" s="45">
        <v>0</v>
      </c>
      <c r="G368" s="45">
        <f>E368</f>
        <v>2.85</v>
      </c>
    </row>
    <row r="369" spans="1:7" ht="15" customHeight="1" thickBot="1">
      <c r="A369" s="27" t="s">
        <v>181</v>
      </c>
      <c r="B369" s="28"/>
      <c r="C369" s="18">
        <v>0</v>
      </c>
      <c r="D369" s="18">
        <v>0</v>
      </c>
      <c r="E369" s="18">
        <v>0</v>
      </c>
      <c r="F369" s="32">
        <v>41000</v>
      </c>
      <c r="G369" s="32">
        <v>41000</v>
      </c>
    </row>
    <row r="370" spans="1:7" ht="15" customHeight="1" thickBot="1">
      <c r="A370" s="22" t="s">
        <v>57</v>
      </c>
      <c r="B370" s="23"/>
      <c r="C370" s="24">
        <v>0</v>
      </c>
      <c r="D370" s="24">
        <v>180</v>
      </c>
      <c r="E370" s="24">
        <v>215.35</v>
      </c>
      <c r="F370" s="40">
        <v>41219.5</v>
      </c>
      <c r="G370" s="40">
        <f>G369+G368+G367+G366</f>
        <v>41617.85</v>
      </c>
    </row>
    <row r="371" spans="1:7" ht="15" customHeight="1">
      <c r="A371" s="52"/>
      <c r="B371" s="53"/>
      <c r="C371" s="54"/>
      <c r="D371" s="54"/>
      <c r="E371" s="54"/>
      <c r="F371" s="55"/>
      <c r="G371" s="55"/>
    </row>
    <row r="372" spans="1:7" ht="12.75">
      <c r="A372" s="51" t="s">
        <v>18</v>
      </c>
      <c r="F372" s="35"/>
      <c r="G372" s="35"/>
    </row>
    <row r="373" spans="1:7" ht="12.75">
      <c r="A373" s="2" t="s">
        <v>182</v>
      </c>
      <c r="F373" s="35"/>
      <c r="G373" s="36">
        <v>219.5</v>
      </c>
    </row>
    <row r="374" spans="6:7" ht="12.75">
      <c r="F374" s="35"/>
      <c r="G374" s="35"/>
    </row>
    <row r="375" spans="1:7" ht="12.75">
      <c r="A375" s="2" t="s">
        <v>71</v>
      </c>
      <c r="F375" s="35"/>
      <c r="G375" s="35"/>
    </row>
    <row r="376" spans="1:7" ht="12.75">
      <c r="A376" t="s">
        <v>22</v>
      </c>
      <c r="E376" s="1"/>
      <c r="F376" s="35"/>
      <c r="G376" s="36">
        <v>3</v>
      </c>
    </row>
    <row r="377" spans="5:7" ht="12.75">
      <c r="E377" s="1"/>
      <c r="F377" s="35"/>
      <c r="G377" s="35"/>
    </row>
    <row r="378" spans="1:7" ht="12.75">
      <c r="A378" s="2" t="s">
        <v>183</v>
      </c>
      <c r="F378" s="35"/>
      <c r="G378" s="35"/>
    </row>
    <row r="379" spans="1:7" ht="12.75">
      <c r="A379" s="39" t="s">
        <v>249</v>
      </c>
      <c r="B379" s="39"/>
      <c r="C379" s="39"/>
      <c r="D379" s="39"/>
      <c r="E379" s="39"/>
      <c r="F379" s="49"/>
      <c r="G379" s="49"/>
    </row>
    <row r="380" spans="1:7" ht="12.75">
      <c r="A380" s="39" t="s">
        <v>184</v>
      </c>
      <c r="B380" s="39"/>
      <c r="C380" s="39"/>
      <c r="D380" s="39"/>
      <c r="E380" s="50"/>
      <c r="F380" s="49"/>
      <c r="G380" s="36">
        <v>41000</v>
      </c>
    </row>
    <row r="381" spans="1:7" ht="12.75">
      <c r="A381" s="39"/>
      <c r="B381" s="39"/>
      <c r="C381" s="39"/>
      <c r="D381" s="39"/>
      <c r="E381" s="50"/>
      <c r="F381" s="49"/>
      <c r="G381" s="36"/>
    </row>
    <row r="382" spans="1:7" ht="12.75">
      <c r="A382" s="39"/>
      <c r="B382" s="39"/>
      <c r="C382" s="39"/>
      <c r="D382" s="39"/>
      <c r="E382" s="50"/>
      <c r="F382" s="49"/>
      <c r="G382" s="36"/>
    </row>
    <row r="383" spans="1:7" ht="12.75">
      <c r="A383" s="39"/>
      <c r="B383" s="39"/>
      <c r="C383" s="39"/>
      <c r="D383" s="39"/>
      <c r="E383" s="50"/>
      <c r="F383" s="49"/>
      <c r="G383" s="36"/>
    </row>
    <row r="384" spans="1:7" ht="12.75">
      <c r="A384" s="39"/>
      <c r="B384" s="39"/>
      <c r="C384" s="39"/>
      <c r="D384" s="39"/>
      <c r="E384" s="50"/>
      <c r="F384" s="49"/>
      <c r="G384" s="36"/>
    </row>
    <row r="385" spans="1:7" ht="12.75">
      <c r="A385" s="39"/>
      <c r="B385" s="39"/>
      <c r="C385" s="39"/>
      <c r="D385" s="39"/>
      <c r="E385" s="50"/>
      <c r="F385" s="49"/>
      <c r="G385" s="36"/>
    </row>
    <row r="386" spans="1:7" ht="12.75">
      <c r="A386" s="39"/>
      <c r="B386" s="39"/>
      <c r="C386" s="39"/>
      <c r="D386" s="39"/>
      <c r="E386" s="50"/>
      <c r="F386" s="49"/>
      <c r="G386" s="36"/>
    </row>
    <row r="387" spans="1:8" ht="12.75">
      <c r="A387" s="4" t="s">
        <v>32</v>
      </c>
      <c r="F387" s="35"/>
      <c r="G387" s="38"/>
      <c r="H387" s="5"/>
    </row>
    <row r="388" spans="1:8" ht="12.75">
      <c r="A388" s="4"/>
      <c r="F388" s="35"/>
      <c r="G388" s="38"/>
      <c r="H388" s="5"/>
    </row>
    <row r="389" spans="1:8" ht="12.75">
      <c r="A389" s="6" t="s">
        <v>251</v>
      </c>
      <c r="B389" s="7"/>
      <c r="C389" s="7"/>
      <c r="D389" s="8"/>
      <c r="E389" s="7"/>
      <c r="F389" s="41"/>
      <c r="G389" s="3">
        <v>164967.23</v>
      </c>
      <c r="H389" s="5"/>
    </row>
    <row r="390" spans="1:8" ht="12.75">
      <c r="A390" t="s">
        <v>255</v>
      </c>
      <c r="F390" s="35"/>
      <c r="G390" s="3">
        <v>653762.34</v>
      </c>
      <c r="H390" s="5"/>
    </row>
    <row r="391" spans="1:7" ht="12.75">
      <c r="A391" t="s">
        <v>252</v>
      </c>
      <c r="F391" s="35"/>
      <c r="G391" s="36">
        <v>1711.47</v>
      </c>
    </row>
    <row r="392" spans="1:7" ht="12.75">
      <c r="A392" t="s">
        <v>253</v>
      </c>
      <c r="F392" s="35"/>
      <c r="G392" s="36">
        <v>1120.76</v>
      </c>
    </row>
    <row r="393" spans="1:7" ht="12.75">
      <c r="A393" t="s">
        <v>254</v>
      </c>
      <c r="F393" s="35"/>
      <c r="G393" s="36">
        <v>51106.44</v>
      </c>
    </row>
    <row r="394" spans="1:7" ht="12.75">
      <c r="A394" t="s">
        <v>250</v>
      </c>
      <c r="F394" s="35"/>
      <c r="G394" s="36">
        <v>1438.11</v>
      </c>
    </row>
    <row r="395" spans="6:7" ht="12.75">
      <c r="F395" s="35"/>
      <c r="G395" s="36"/>
    </row>
    <row r="396" spans="1:7" ht="12.75">
      <c r="A396" s="2" t="s">
        <v>205</v>
      </c>
      <c r="B396" s="2"/>
      <c r="C396" s="2"/>
      <c r="D396" s="2"/>
      <c r="E396" s="2"/>
      <c r="F396" s="36"/>
      <c r="G396" s="36">
        <f>G389+G390+G391+G392+G393+G394</f>
        <v>874106.35</v>
      </c>
    </row>
    <row r="397" spans="1:7" ht="12.75">
      <c r="A397" s="2"/>
      <c r="B397" s="2"/>
      <c r="C397" s="2"/>
      <c r="D397" s="2"/>
      <c r="E397" s="2"/>
      <c r="F397" s="36"/>
      <c r="G397" s="36"/>
    </row>
    <row r="398" spans="1:7" ht="12.75">
      <c r="A398" s="2"/>
      <c r="B398" s="2"/>
      <c r="C398" s="2"/>
      <c r="D398" s="2"/>
      <c r="E398" s="2"/>
      <c r="F398" s="36"/>
      <c r="G398" s="36"/>
    </row>
    <row r="399" spans="6:7" ht="12.75">
      <c r="F399" s="35"/>
      <c r="G399" s="36"/>
    </row>
    <row r="400" ht="12.75">
      <c r="A400" t="s">
        <v>206</v>
      </c>
    </row>
    <row r="402" ht="12.75">
      <c r="A402" t="s">
        <v>33</v>
      </c>
    </row>
    <row r="403" ht="12.75">
      <c r="A403" t="s">
        <v>34</v>
      </c>
    </row>
  </sheetData>
  <printOptions/>
  <pageMargins left="0.44" right="0.7" top="0.77" bottom="0.95" header="0.84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A5" sqref="A5"/>
    </sheetView>
  </sheetViews>
  <sheetFormatPr defaultColWidth="9.00390625" defaultRowHeight="12.75"/>
  <cols>
    <col min="3" max="3" width="14.625" style="0" customWidth="1"/>
    <col min="4" max="4" width="13.875" style="0" customWidth="1"/>
    <col min="5" max="5" width="13.75390625" style="0" customWidth="1"/>
    <col min="6" max="6" width="19.875" style="0" customWidth="1"/>
    <col min="7" max="7" width="18.375" style="0" customWidth="1"/>
  </cols>
  <sheetData>
    <row r="1" spans="1:7" ht="15.75">
      <c r="A1" s="66" t="s">
        <v>208</v>
      </c>
      <c r="B1" s="29"/>
      <c r="C1" s="29"/>
      <c r="D1" s="29"/>
      <c r="E1" s="29"/>
      <c r="F1" s="29"/>
      <c r="G1" s="29"/>
    </row>
    <row r="2" spans="1:7" ht="15.75">
      <c r="A2" s="66" t="s">
        <v>260</v>
      </c>
      <c r="B2" s="29"/>
      <c r="C2" s="29"/>
      <c r="D2" s="29"/>
      <c r="E2" s="29"/>
      <c r="F2" s="29"/>
      <c r="G2" s="29"/>
    </row>
    <row r="3" spans="1:7" ht="12.75">
      <c r="A3" s="2"/>
      <c r="B3" s="2"/>
      <c r="C3" s="2"/>
      <c r="D3" s="2"/>
      <c r="E3" s="2"/>
      <c r="F3" s="2"/>
      <c r="G3" s="2"/>
    </row>
    <row r="4" spans="1:4" ht="12.75">
      <c r="A4" s="2" t="s">
        <v>113</v>
      </c>
      <c r="B4" s="2"/>
      <c r="C4" s="2"/>
      <c r="D4" s="2"/>
    </row>
    <row r="5" spans="1:7" ht="12.75">
      <c r="A5" s="2" t="s">
        <v>111</v>
      </c>
      <c r="D5" t="s">
        <v>4</v>
      </c>
      <c r="G5" s="1">
        <v>1302076.31</v>
      </c>
    </row>
    <row r="6" spans="4:7" ht="12.75">
      <c r="D6" t="s">
        <v>5</v>
      </c>
      <c r="G6" s="1">
        <v>1307677.2</v>
      </c>
    </row>
    <row r="7" spans="4:7" ht="12.75">
      <c r="D7" t="s">
        <v>6</v>
      </c>
      <c r="G7" s="1">
        <f>G5-G6</f>
        <v>-5600.889999999898</v>
      </c>
    </row>
    <row r="8" spans="4:7" ht="12.75">
      <c r="D8" t="s">
        <v>7</v>
      </c>
      <c r="G8" s="1">
        <v>19149.8</v>
      </c>
    </row>
    <row r="9" spans="4:7" ht="12.75">
      <c r="D9" t="s">
        <v>8</v>
      </c>
      <c r="G9" s="1">
        <v>151418.32</v>
      </c>
    </row>
    <row r="10" spans="4:7" ht="12.75">
      <c r="D10" s="2" t="s">
        <v>262</v>
      </c>
      <c r="E10" s="2"/>
      <c r="F10" s="2"/>
      <c r="G10" s="3">
        <f>G7+G8+G9</f>
        <v>164967.2300000001</v>
      </c>
    </row>
    <row r="12" spans="5:7" ht="12.75">
      <c r="E12" s="1"/>
      <c r="G12" s="35"/>
    </row>
    <row r="13" spans="1:7" ht="12.75">
      <c r="A13" s="2" t="s">
        <v>59</v>
      </c>
      <c r="B13" s="2"/>
      <c r="C13" s="2"/>
      <c r="D13" s="2"/>
      <c r="E13" s="2"/>
      <c r="F13" s="2"/>
      <c r="G13" s="35"/>
    </row>
    <row r="14" ht="12.75">
      <c r="G14" s="35"/>
    </row>
    <row r="15" spans="1:7" ht="12.75">
      <c r="A15" t="s">
        <v>149</v>
      </c>
      <c r="G15" s="35"/>
    </row>
    <row r="16" spans="1:7" ht="12.75">
      <c r="A16" s="2" t="s">
        <v>214</v>
      </c>
      <c r="G16" s="3">
        <v>653762.34</v>
      </c>
    </row>
    <row r="17" spans="1:7" ht="12.75">
      <c r="A17" t="s">
        <v>30</v>
      </c>
      <c r="G17" s="1">
        <v>5134.27</v>
      </c>
    </row>
    <row r="18" spans="1:7" ht="12.75">
      <c r="A18" t="s">
        <v>31</v>
      </c>
      <c r="G18" s="1">
        <v>770</v>
      </c>
    </row>
    <row r="19" spans="1:7" ht="12.75">
      <c r="A19" s="2" t="s">
        <v>215</v>
      </c>
      <c r="G19" s="3">
        <v>658126.61</v>
      </c>
    </row>
    <row r="20" ht="12.75">
      <c r="G20" s="35"/>
    </row>
    <row r="21" spans="1:7" ht="12.75">
      <c r="A21" s="2" t="s">
        <v>43</v>
      </c>
      <c r="B21" s="2"/>
      <c r="C21" s="2"/>
      <c r="D21" s="2"/>
      <c r="E21" s="2"/>
      <c r="F21" s="2"/>
      <c r="G21" s="36"/>
    </row>
    <row r="22" spans="1:7" ht="12.75">
      <c r="A22" s="2" t="s">
        <v>60</v>
      </c>
      <c r="B22" s="2"/>
      <c r="C22" s="2"/>
      <c r="D22" s="2"/>
      <c r="E22" s="2"/>
      <c r="F22" s="2"/>
      <c r="G22" s="36"/>
    </row>
    <row r="23" spans="1:7" ht="12.75">
      <c r="A23" s="2"/>
      <c r="B23" s="2"/>
      <c r="C23" s="2"/>
      <c r="D23" s="2"/>
      <c r="E23" s="2"/>
      <c r="F23" s="2"/>
      <c r="G23" s="36"/>
    </row>
    <row r="24" spans="1:7" ht="12.75">
      <c r="A24" s="2" t="s">
        <v>111</v>
      </c>
      <c r="D24" t="s">
        <v>4</v>
      </c>
      <c r="G24" s="35">
        <v>384984.16</v>
      </c>
    </row>
    <row r="25" spans="4:7" ht="12.75">
      <c r="D25" t="s">
        <v>5</v>
      </c>
      <c r="G25" s="35">
        <v>385594.02</v>
      </c>
    </row>
    <row r="26" spans="4:7" ht="12.75">
      <c r="D26" t="s">
        <v>6</v>
      </c>
      <c r="G26" s="35">
        <f>G24-G25</f>
        <v>-609.8600000000442</v>
      </c>
    </row>
    <row r="27" spans="4:7" ht="12.75">
      <c r="D27" t="s">
        <v>24</v>
      </c>
      <c r="G27" s="35">
        <v>1280</v>
      </c>
    </row>
    <row r="28" spans="4:7" ht="12.75">
      <c r="D28" t="s">
        <v>25</v>
      </c>
      <c r="G28" s="35">
        <v>1041.33</v>
      </c>
    </row>
    <row r="29" spans="4:7" ht="12.75">
      <c r="D29" s="2" t="s">
        <v>261</v>
      </c>
      <c r="G29" s="36">
        <f>G26+G27+G28</f>
        <v>1711.4699999999557</v>
      </c>
    </row>
    <row r="30" ht="12.75">
      <c r="G30" s="35"/>
    </row>
    <row r="31" spans="6:7" ht="12.75">
      <c r="F31" s="35"/>
      <c r="G31" s="35"/>
    </row>
    <row r="32" spans="1:7" ht="12.75">
      <c r="A32" s="2" t="s">
        <v>243</v>
      </c>
      <c r="B32" s="2"/>
      <c r="C32" s="2"/>
      <c r="D32" s="2"/>
      <c r="E32" s="2"/>
      <c r="F32" s="36"/>
      <c r="G32" s="35"/>
    </row>
    <row r="33" spans="6:7" ht="12.75">
      <c r="F33" s="35"/>
      <c r="G33" s="35"/>
    </row>
    <row r="34" spans="1:7" ht="12.75">
      <c r="A34" s="2" t="s">
        <v>112</v>
      </c>
      <c r="D34" t="s">
        <v>4</v>
      </c>
      <c r="F34" s="35"/>
      <c r="G34" s="35">
        <v>9.71</v>
      </c>
    </row>
    <row r="35" spans="4:7" ht="12.75">
      <c r="D35" t="s">
        <v>5</v>
      </c>
      <c r="F35" s="35"/>
      <c r="G35" s="35">
        <v>782</v>
      </c>
    </row>
    <row r="36" spans="4:7" ht="12.75">
      <c r="D36" t="s">
        <v>6</v>
      </c>
      <c r="F36" s="35"/>
      <c r="G36" s="35">
        <f>G34-G35</f>
        <v>-772.29</v>
      </c>
    </row>
    <row r="37" spans="4:7" ht="12.75">
      <c r="D37" t="s">
        <v>7</v>
      </c>
      <c r="F37" s="35"/>
      <c r="G37" s="35">
        <v>76.7</v>
      </c>
    </row>
    <row r="38" spans="4:7" ht="12.75">
      <c r="D38" t="s">
        <v>8</v>
      </c>
      <c r="F38" s="35"/>
      <c r="G38" s="35">
        <v>1816.35</v>
      </c>
    </row>
    <row r="39" spans="4:7" ht="12.75">
      <c r="D39" s="2" t="s">
        <v>261</v>
      </c>
      <c r="F39" s="35"/>
      <c r="G39" s="36">
        <f>G36+G37+G38</f>
        <v>1120.76</v>
      </c>
    </row>
    <row r="40" spans="6:7" ht="12.75">
      <c r="F40" s="35"/>
      <c r="G40" s="35"/>
    </row>
    <row r="41" spans="6:7" ht="12.75">
      <c r="F41" s="35"/>
      <c r="G41" s="35"/>
    </row>
    <row r="42" spans="1:7" ht="12.75">
      <c r="A42" s="2" t="s">
        <v>244</v>
      </c>
      <c r="B42" s="2"/>
      <c r="C42" s="2"/>
      <c r="D42" s="2"/>
      <c r="E42" s="2"/>
      <c r="F42" s="36"/>
      <c r="G42" s="36"/>
    </row>
    <row r="43" spans="1:7" ht="12.75">
      <c r="A43" s="2" t="s">
        <v>245</v>
      </c>
      <c r="B43" s="2"/>
      <c r="C43" s="2"/>
      <c r="D43" s="2"/>
      <c r="E43" s="2"/>
      <c r="F43" s="36"/>
      <c r="G43" s="36"/>
    </row>
    <row r="44" spans="6:7" ht="12.75">
      <c r="F44" s="35"/>
      <c r="G44" s="35"/>
    </row>
    <row r="45" spans="1:7" ht="12.75">
      <c r="A45" s="2" t="s">
        <v>111</v>
      </c>
      <c r="D45" t="s">
        <v>4</v>
      </c>
      <c r="F45" s="35"/>
      <c r="G45" s="35">
        <v>140903.95</v>
      </c>
    </row>
    <row r="46" spans="4:7" ht="12.75">
      <c r="D46" t="s">
        <v>5</v>
      </c>
      <c r="F46" s="35"/>
      <c r="G46" s="35">
        <v>96748.5</v>
      </c>
    </row>
    <row r="47" spans="4:7" ht="12.75">
      <c r="D47" t="s">
        <v>6</v>
      </c>
      <c r="F47" s="35"/>
      <c r="G47" s="35">
        <f>G45-G46</f>
        <v>44155.45000000001</v>
      </c>
    </row>
    <row r="48" spans="4:7" ht="12.75">
      <c r="D48" t="s">
        <v>7</v>
      </c>
      <c r="F48" s="35"/>
      <c r="G48" s="35">
        <v>0</v>
      </c>
    </row>
    <row r="49" spans="4:7" ht="12.75">
      <c r="D49" t="s">
        <v>8</v>
      </c>
      <c r="F49" s="35"/>
      <c r="G49" s="35">
        <v>6950.99</v>
      </c>
    </row>
    <row r="50" spans="4:7" ht="12.75">
      <c r="D50" s="2" t="s">
        <v>261</v>
      </c>
      <c r="F50" s="35"/>
      <c r="G50" s="36">
        <f>G47+G49</f>
        <v>51106.44000000001</v>
      </c>
    </row>
    <row r="51" spans="6:7" ht="12.75">
      <c r="F51" s="35"/>
      <c r="G51" s="35"/>
    </row>
    <row r="52" spans="1:7" ht="12.75">
      <c r="A52" s="2"/>
      <c r="E52" s="1"/>
      <c r="F52" s="35"/>
      <c r="G52" s="36"/>
    </row>
    <row r="53" spans="1:7" ht="12.75">
      <c r="A53" s="2" t="s">
        <v>74</v>
      </c>
      <c r="B53" s="2"/>
      <c r="C53" s="2"/>
      <c r="D53" s="2"/>
      <c r="E53" s="2"/>
      <c r="F53" s="36"/>
      <c r="G53" s="35"/>
    </row>
    <row r="54" spans="6:7" ht="12.75">
      <c r="F54" s="35"/>
      <c r="G54" s="35"/>
    </row>
    <row r="55" spans="1:7" ht="12.75">
      <c r="A55" s="2" t="s">
        <v>111</v>
      </c>
      <c r="D55" t="s">
        <v>4</v>
      </c>
      <c r="F55" s="35"/>
      <c r="G55" s="35">
        <v>43055.96</v>
      </c>
    </row>
    <row r="56" spans="4:7" ht="12.75">
      <c r="D56" t="s">
        <v>5</v>
      </c>
      <c r="F56" s="35"/>
      <c r="G56" s="35">
        <v>41617.85</v>
      </c>
    </row>
    <row r="57" spans="4:7" ht="12.75">
      <c r="D57" t="s">
        <v>6</v>
      </c>
      <c r="F57" s="35"/>
      <c r="G57" s="35">
        <f>G55-G56</f>
        <v>1438.1100000000006</v>
      </c>
    </row>
    <row r="58" spans="4:7" ht="12.75">
      <c r="D58" t="s">
        <v>7</v>
      </c>
      <c r="F58" s="35"/>
      <c r="G58" s="35">
        <v>0</v>
      </c>
    </row>
    <row r="59" spans="4:7" ht="12.75">
      <c r="D59" t="s">
        <v>8</v>
      </c>
      <c r="F59" s="35"/>
      <c r="G59" s="35">
        <v>0</v>
      </c>
    </row>
    <row r="60" spans="4:7" ht="12.75">
      <c r="D60" s="2" t="s">
        <v>261</v>
      </c>
      <c r="F60" s="35"/>
      <c r="G60" s="36">
        <v>1438.11</v>
      </c>
    </row>
    <row r="61" spans="6:7" ht="12.75">
      <c r="F61" s="35"/>
      <c r="G61" s="35"/>
    </row>
    <row r="62" spans="1:7" ht="12.75">
      <c r="A62" s="39"/>
      <c r="B62" s="39"/>
      <c r="C62" s="39"/>
      <c r="D62" s="39"/>
      <c r="E62" s="50"/>
      <c r="F62" s="49"/>
      <c r="G62" s="36"/>
    </row>
    <row r="63" spans="1:7" ht="12.75">
      <c r="A63" s="39"/>
      <c r="B63" s="39"/>
      <c r="C63" s="39"/>
      <c r="D63" s="39"/>
      <c r="E63" s="50"/>
      <c r="F63" s="49"/>
      <c r="G63" s="36"/>
    </row>
    <row r="64" spans="1:7" ht="12.75">
      <c r="A64" s="4" t="s">
        <v>263</v>
      </c>
      <c r="F64" s="35"/>
      <c r="G64" s="38"/>
    </row>
    <row r="65" spans="1:7" ht="12.75">
      <c r="A65" s="4"/>
      <c r="F65" s="35"/>
      <c r="G65" s="38"/>
    </row>
    <row r="66" spans="1:7" ht="12.75">
      <c r="A66" s="6" t="s">
        <v>251</v>
      </c>
      <c r="B66" s="7"/>
      <c r="C66" s="7"/>
      <c r="D66" s="8"/>
      <c r="E66" s="7"/>
      <c r="F66" s="41"/>
      <c r="G66" s="3">
        <v>164967.23</v>
      </c>
    </row>
    <row r="67" spans="1:7" ht="12.75">
      <c r="A67" t="s">
        <v>255</v>
      </c>
      <c r="F67" s="35"/>
      <c r="G67" s="3">
        <v>653762.34</v>
      </c>
    </row>
    <row r="68" spans="1:7" ht="12.75">
      <c r="A68" t="s">
        <v>252</v>
      </c>
      <c r="F68" s="35"/>
      <c r="G68" s="36">
        <v>1711.47</v>
      </c>
    </row>
    <row r="69" spans="1:7" ht="12.75">
      <c r="A69" t="s">
        <v>253</v>
      </c>
      <c r="F69" s="35"/>
      <c r="G69" s="36">
        <v>1120.76</v>
      </c>
    </row>
    <row r="70" spans="1:7" ht="12.75">
      <c r="A70" t="s">
        <v>254</v>
      </c>
      <c r="F70" s="35"/>
      <c r="G70" s="36">
        <v>51106.44</v>
      </c>
    </row>
    <row r="71" spans="1:7" ht="12.75">
      <c r="A71" t="s">
        <v>250</v>
      </c>
      <c r="F71" s="35"/>
      <c r="G71" s="36">
        <v>1438.11</v>
      </c>
    </row>
    <row r="72" spans="6:7" ht="12.75">
      <c r="F72" s="35"/>
      <c r="G72" s="36"/>
    </row>
    <row r="73" spans="1:7" ht="12.75">
      <c r="A73" s="2" t="s">
        <v>205</v>
      </c>
      <c r="B73" s="2"/>
      <c r="C73" s="2"/>
      <c r="D73" s="2"/>
      <c r="E73" s="2"/>
      <c r="F73" s="36"/>
      <c r="G73" s="36">
        <f>G66+G67+G68+G69+G70+G71</f>
        <v>874106.35</v>
      </c>
    </row>
    <row r="74" spans="1:7" ht="12.75">
      <c r="A74" s="2"/>
      <c r="B74" s="2"/>
      <c r="C74" s="2"/>
      <c r="D74" s="2"/>
      <c r="E74" s="2"/>
      <c r="F74" s="36"/>
      <c r="G74" s="36"/>
    </row>
    <row r="75" spans="1:7" ht="12.75">
      <c r="A75" s="2"/>
      <c r="B75" s="2"/>
      <c r="C75" s="2"/>
      <c r="D75" s="2"/>
      <c r="E75" s="2"/>
      <c r="F75" s="36"/>
      <c r="G75" s="3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Simona</cp:lastModifiedBy>
  <cp:lastPrinted>2004-02-13T14:16:53Z</cp:lastPrinted>
  <dcterms:created xsi:type="dcterms:W3CDTF">2003-11-07T09:31:23Z</dcterms:created>
  <dcterms:modified xsi:type="dcterms:W3CDTF">2004-02-13T14:36:49Z</dcterms:modified>
  <cp:category/>
  <cp:version/>
  <cp:contentType/>
  <cp:contentStatus/>
</cp:coreProperties>
</file>