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<sst xmlns="http://schemas.openxmlformats.org/spreadsheetml/2006/main" count="210" uniqueCount="148">
  <si>
    <t>PRIJMY</t>
  </si>
  <si>
    <t>1. členské príspevky</t>
  </si>
  <si>
    <t>3. úroky</t>
  </si>
  <si>
    <t>4. ostatné príjmy</t>
  </si>
  <si>
    <t>VÝDAVKY</t>
  </si>
  <si>
    <t>r. 2006</t>
  </si>
  <si>
    <t>1. poštovné</t>
  </si>
  <si>
    <t>2. telefónne poplatky</t>
  </si>
  <si>
    <t>3. bankové poplatky</t>
  </si>
  <si>
    <t>4. ostatné výdavky</t>
  </si>
  <si>
    <t>5. prevádzková réžia</t>
  </si>
  <si>
    <t>6. daň z úroku</t>
  </si>
  <si>
    <t>7. cestovné</t>
  </si>
  <si>
    <t>8. sociálna pomoc</t>
  </si>
  <si>
    <t>9. mzdy</t>
  </si>
  <si>
    <t>10. odvody do poisťovní</t>
  </si>
  <si>
    <t>12. projekt osobná asistencia</t>
  </si>
  <si>
    <t xml:space="preserve">     z toho :</t>
  </si>
  <si>
    <t xml:space="preserve"> - účastnícke poplatky za</t>
  </si>
  <si>
    <t xml:space="preserve">   konferenciu EAMDA v Bratislave</t>
  </si>
  <si>
    <t xml:space="preserve"> - tombola vyzbieraná v Piešťanoch</t>
  </si>
  <si>
    <t xml:space="preserve"> - príjem za gastrolístky</t>
  </si>
  <si>
    <t xml:space="preserve"> - ostatné</t>
  </si>
  <si>
    <t xml:space="preserve"> - náklady na zbierku</t>
  </si>
  <si>
    <t xml:space="preserve"> - náklady na konferenciu</t>
  </si>
  <si>
    <t xml:space="preserve"> - úhrada za auto Renault</t>
  </si>
  <si>
    <t xml:space="preserve"> - tábory</t>
  </si>
  <si>
    <t xml:space="preserve"> - škola pomoci</t>
  </si>
  <si>
    <t xml:space="preserve"> - vrátená dotácia Danubiana</t>
  </si>
  <si>
    <t xml:space="preserve"> - stretnutie členov Piešťany</t>
  </si>
  <si>
    <t xml:space="preserve"> - nákup boccia loptičiek</t>
  </si>
  <si>
    <t xml:space="preserve"> - stretnutie členov v Piešťanoch</t>
  </si>
  <si>
    <t xml:space="preserve"> - školu pomoci</t>
  </si>
  <si>
    <t xml:space="preserve"> - vydávanie časopisu Ozvena</t>
  </si>
  <si>
    <t xml:space="preserve"> - MPSVR za :</t>
  </si>
  <si>
    <t xml:space="preserve"> - úradu vlády za konfereniciu v BA</t>
  </si>
  <si>
    <t xml:space="preserve"> - BSK za nájomné a mzdy</t>
  </si>
  <si>
    <t xml:space="preserve">    z toho : </t>
  </si>
  <si>
    <t>SPOLU</t>
  </si>
  <si>
    <t>3. ÚČTOVNÁ EVIDENCIA:  MINISTERSTVO PRÁCE, SOCIÁLNYCH VECÍ A RODINY SR,</t>
  </si>
  <si>
    <t xml:space="preserve">   účet založený na dotácie z MPSVR SR</t>
  </si>
  <si>
    <t>PRÍJMY</t>
  </si>
  <si>
    <t>1. dotácia</t>
  </si>
  <si>
    <t xml:space="preserve">1. bankové poplatky </t>
  </si>
  <si>
    <t>2. úroky</t>
  </si>
  <si>
    <t>2. daň z úroku</t>
  </si>
  <si>
    <t>3. Ozvena</t>
  </si>
  <si>
    <t>4. členské EAMDA</t>
  </si>
  <si>
    <t>5. škola pomoci-školenie</t>
  </si>
  <si>
    <t xml:space="preserve"> - účasť členov OMD na kurze "Škola pomoci"</t>
  </si>
  <si>
    <t>Dotácie boli čerpané na stanovený účel a boli riadne vyúčtované.</t>
  </si>
  <si>
    <r>
      <t>*</t>
    </r>
    <r>
      <rPr>
        <sz val="10"/>
        <rFont val="Arial CE"/>
        <family val="2"/>
      </rPr>
      <t xml:space="preserve"> ostatné výdavky je vrátená dotácia z členského EAMDA</t>
    </r>
  </si>
  <si>
    <r>
      <t xml:space="preserve">4. ÚČTOVNÁ EVIDENCIA: PORADENSKÁ ČINNOSŤ, </t>
    </r>
    <r>
      <rPr>
        <sz val="10"/>
        <rFont val="Arial CE"/>
        <family val="2"/>
      </rPr>
      <t xml:space="preserve">založený na dotáciu z Bratislavského </t>
    </r>
  </si>
  <si>
    <t xml:space="preserve">   samosprávneho kraja</t>
  </si>
  <si>
    <t xml:space="preserve">1. dotácia </t>
  </si>
  <si>
    <t>poradenskú činnosť a s ňou súvisiace náklady.</t>
  </si>
  <si>
    <t>Dotácia bola čerpaná na stanovený účel a bola riadne vyúčtovaná.</t>
  </si>
  <si>
    <r>
      <t xml:space="preserve">5. ÚČTOVNÁ EVIDENCIA: ZBIERKA - MY ĽUDIA SO SVALOVOU DYSTROFIOU, </t>
    </r>
    <r>
      <rPr>
        <sz val="10"/>
        <rFont val="Arial CE"/>
        <family val="2"/>
      </rPr>
      <t>založený</t>
    </r>
  </si>
  <si>
    <t>na verejnú zbierku, dobrovoľné príspevky, a na sociálnu pomoc členom OMD</t>
  </si>
  <si>
    <t>1. dobrov. prisp, zbierka</t>
  </si>
  <si>
    <t>1. bankové poplatky</t>
  </si>
  <si>
    <t>2. daň z príjmu</t>
  </si>
  <si>
    <t>3. sociálna pomoc*</t>
  </si>
  <si>
    <t xml:space="preserve"> *sociálna pomoc bola poskytnutá členom OMD na základe ich žiadostí, podľa Štatútu pomoci OMD</t>
  </si>
  <si>
    <r>
      <t xml:space="preserve">6. ÚČTOVNÁ EVIDENCIA: KLUB MANÍN, </t>
    </r>
    <r>
      <rPr>
        <sz val="10"/>
        <rFont val="Arial CE"/>
        <family val="2"/>
      </rPr>
      <t>založený pre Klub OMD Manín Považská Bystrica</t>
    </r>
  </si>
  <si>
    <t>1. úroky</t>
  </si>
  <si>
    <t xml:space="preserve">2. ostatné </t>
  </si>
  <si>
    <t>2. ostatné</t>
  </si>
  <si>
    <t>3. prevadzková réžia</t>
  </si>
  <si>
    <t>5. poštovné</t>
  </si>
  <si>
    <t>6. telefónne popl.</t>
  </si>
  <si>
    <r>
      <t>7. ÚČTOVNÁ EVIDENCIA: EQUAL</t>
    </r>
    <r>
      <rPr>
        <sz val="10"/>
        <rFont val="Arial CE"/>
        <family val="2"/>
      </rPr>
      <t>, projekt komunitná rehabilitácia v Ružinove</t>
    </r>
  </si>
  <si>
    <t xml:space="preserve">        STAV FINANČNÝCH PROSTRIEDKOV JEDNOTLIVÝCH ÚČTOVNÝCH EVIDENCIÍ:</t>
  </si>
  <si>
    <t>1. hlavný účet OMD v SR, / Tatra banka + pokladňa</t>
  </si>
  <si>
    <t>2. 3-mesačný termínovaný vklad /Tatra banka - suma bez úrokov k 31.12.</t>
  </si>
  <si>
    <t>3. účet MPSVR SR / Ľudová banka + pokladňa</t>
  </si>
  <si>
    <t>4. účet poradenská činnosť / Ľudová banka + pokladňa</t>
  </si>
  <si>
    <t>5. účet Zbierka - My ľudia so svalovou dystrofiou / Tatra banka + pokladňa</t>
  </si>
  <si>
    <t>6. účet Klub Manín PB / ČSOB + pokladňa</t>
  </si>
  <si>
    <t>7. účet Equal/ Tatra banka + pokladňa</t>
  </si>
  <si>
    <t xml:space="preserve">s p o l u : </t>
  </si>
  <si>
    <t xml:space="preserve">                                            HOSPODÁRENIE OMD V SR</t>
  </si>
  <si>
    <r>
      <t>1. ÚČTOVNÁ EVIDENCIA: HLAVNÝ ÚČET OMD V SR:</t>
    </r>
    <r>
      <rPr>
        <sz val="10"/>
        <rFont val="Arial CE"/>
        <family val="2"/>
      </rPr>
      <t xml:space="preserve"> založený na činnosť OMD</t>
    </r>
  </si>
  <si>
    <t xml:space="preserve">                                           OD 01.01.2006 DO 31.12.2006</t>
  </si>
  <si>
    <t>r.2006</t>
  </si>
  <si>
    <t xml:space="preserve">                                                   stav k 31.12.2006</t>
  </si>
  <si>
    <t>3. prevody</t>
  </si>
  <si>
    <t>6. tábory</t>
  </si>
  <si>
    <t>7. stretnutie členov</t>
  </si>
  <si>
    <t>9. ostatné</t>
  </si>
  <si>
    <t>V roku 2006 bola poskytnutá dotácia vo výške 612 000 Sk a to na:</t>
  </si>
  <si>
    <t xml:space="preserve"> - rekondičný pobyt v Piešťnoch</t>
  </si>
  <si>
    <t xml:space="preserve"> - úhrada poplatku do MO EAMDA</t>
  </si>
  <si>
    <t xml:space="preserve"> - tábor pre deti v Belušských Slatinách</t>
  </si>
  <si>
    <t xml:space="preserve"> - tématický tábor v Belušských Slatinách</t>
  </si>
  <si>
    <t>3. nájomné</t>
  </si>
  <si>
    <t>4. mzdy a odvody</t>
  </si>
  <si>
    <t xml:space="preserve">Bola poskytnutá dotácia vo výške 100 000 Sk od Bratislavského samosprávneho kraja na </t>
  </si>
  <si>
    <t>4. prevody</t>
  </si>
  <si>
    <t>4. prevod na účet OMD</t>
  </si>
  <si>
    <t>2. ostatné - účastnícke poplatky</t>
  </si>
  <si>
    <t>3. dobrovoľné príspevky</t>
  </si>
  <si>
    <t xml:space="preserve">   z toho:</t>
  </si>
  <si>
    <t xml:space="preserve"> - preplatenie kurzu</t>
  </si>
  <si>
    <t>2. prevod z účtu OMD</t>
  </si>
  <si>
    <t>" Zlepšenie služieb trhu práce v Ružinove"</t>
  </si>
  <si>
    <t>3. dotácia</t>
  </si>
  <si>
    <t>3. daň z úroku</t>
  </si>
  <si>
    <t>9. brožúra / Tatra banka + pokladňa</t>
  </si>
  <si>
    <t xml:space="preserve"> - refundované náklady za zbierku</t>
  </si>
  <si>
    <t xml:space="preserve"> - ostatné </t>
  </si>
  <si>
    <t xml:space="preserve"> - zapožičanie magnet. prístroja</t>
  </si>
  <si>
    <t xml:space="preserve"> - prenájom</t>
  </si>
  <si>
    <t xml:space="preserve"> - dar Základnej škole</t>
  </si>
  <si>
    <t>5. reklama</t>
  </si>
  <si>
    <t>6. DÚ 2 %</t>
  </si>
  <si>
    <t>7. pracovný asistent</t>
  </si>
  <si>
    <t>8. projekt - osobná asistencia</t>
  </si>
  <si>
    <t>9. projekt - auto</t>
  </si>
  <si>
    <t>10. účastnícky popl. - tábory</t>
  </si>
  <si>
    <t>11. účastnícky popl. - stretnutie</t>
  </si>
  <si>
    <t>12. prevody z účtov prevedené z:</t>
  </si>
  <si>
    <t>11. prevádzka auta Renault</t>
  </si>
  <si>
    <t>13. prevody na účty:</t>
  </si>
  <si>
    <t xml:space="preserve"> - MPSVR,EQUAL, BSK</t>
  </si>
  <si>
    <t xml:space="preserve"> - Urad vlády, Brožúra</t>
  </si>
  <si>
    <t xml:space="preserve"> - Klub</t>
  </si>
  <si>
    <t xml:space="preserve"> - zbierka</t>
  </si>
  <si>
    <t xml:space="preserve"> - Equel</t>
  </si>
  <si>
    <r>
      <t>9. ÚČTOVNÁ EVIDENCIA: BROŽURA</t>
    </r>
    <r>
      <rPr>
        <sz val="10"/>
        <rFont val="Arial CE"/>
        <family val="2"/>
      </rPr>
      <t xml:space="preserve">, projekt na vydanie brožúry o systémových riešeniach </t>
    </r>
  </si>
  <si>
    <t xml:space="preserve">    bezbariérových úprav</t>
  </si>
  <si>
    <t xml:space="preserve">    za náklady na zbierku</t>
  </si>
  <si>
    <t xml:space="preserve"> - organizácia koncertu </t>
  </si>
  <si>
    <t xml:space="preserve"> - prenájom telocvične </t>
  </si>
  <si>
    <t>2. dobrovoľné príspevky a dary</t>
  </si>
  <si>
    <t xml:space="preserve"> - záloha na MS v boccii</t>
  </si>
  <si>
    <t xml:space="preserve"> - zdvihák - pomôcka</t>
  </si>
  <si>
    <t xml:space="preserve"> - úhrada za službu spojená s realizáciou projektu</t>
  </si>
  <si>
    <r>
      <t>8. ÚČTOVNÁ EVIDENCIA: ÚRAD VLÁDY,</t>
    </r>
    <r>
      <rPr>
        <sz val="10"/>
        <rFont val="Arial CE"/>
        <family val="2"/>
      </rPr>
      <t xml:space="preserve"> projekt medzinárodná konferencia EAMDA v Bratislave</t>
    </r>
  </si>
  <si>
    <t>8. Úrad vlády /Tatra banka + pokladňa</t>
  </si>
  <si>
    <t>vypracovala:</t>
  </si>
  <si>
    <t>v Bratislave, dňa 15.5.2007</t>
  </si>
  <si>
    <t>Eva Győriová</t>
  </si>
  <si>
    <t>schválila:</t>
  </si>
  <si>
    <t xml:space="preserve">Andrea Madunová </t>
  </si>
  <si>
    <t>predsedníčka OMD v SR</t>
  </si>
  <si>
    <t>hospodárka OMD v SR</t>
  </si>
  <si>
    <t xml:space="preserve"> - distribúcia časopisu Ozvena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</si>
</sst>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u val="single"/>
      <sz val="10"/>
      <name val="Arial CE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64" fontId="0" fillId="0" borderId="8" xfId="0" applyNumberForma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64" fontId="3" fillId="0" borderId="3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6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9"/>
  <sheetViews>
    <sheetView tabSelected="1" workbookViewId="0" topLeftCell="A151">
      <selection activeCell="C155" sqref="C155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28125" style="0" customWidth="1"/>
    <col min="4" max="4" width="21.421875" style="0" customWidth="1"/>
    <col min="5" max="5" width="20.28125" style="0" customWidth="1"/>
    <col min="6" max="6" width="12.00390625" style="0" bestFit="1" customWidth="1"/>
  </cols>
  <sheetData>
    <row r="2" spans="1:4" ht="15.75">
      <c r="A2" s="55" t="s">
        <v>81</v>
      </c>
      <c r="B2" s="56"/>
      <c r="C2" s="56"/>
      <c r="D2" s="18"/>
    </row>
    <row r="3" spans="1:4" ht="15.75">
      <c r="A3" s="55" t="s">
        <v>83</v>
      </c>
      <c r="B3" s="56"/>
      <c r="C3" s="56"/>
      <c r="D3" s="18"/>
    </row>
    <row r="4" ht="15.75">
      <c r="A4" s="57"/>
    </row>
    <row r="5" spans="1:4" ht="12.75">
      <c r="A5" s="17" t="s">
        <v>82</v>
      </c>
      <c r="B5" s="18"/>
      <c r="C5" s="18"/>
      <c r="D5" s="18"/>
    </row>
    <row r="6" ht="13.5" thickBot="1"/>
    <row r="7" spans="1:4" ht="13.5" thickBot="1">
      <c r="A7" s="2" t="s">
        <v>0</v>
      </c>
      <c r="B7" s="2" t="s">
        <v>5</v>
      </c>
      <c r="C7" s="2" t="s">
        <v>4</v>
      </c>
      <c r="D7" s="2" t="s">
        <v>5</v>
      </c>
    </row>
    <row r="8" spans="1:4" ht="12.75">
      <c r="A8" s="6" t="s">
        <v>1</v>
      </c>
      <c r="B8" s="7">
        <v>124750</v>
      </c>
      <c r="C8" s="69" t="s">
        <v>6</v>
      </c>
      <c r="D8" s="7">
        <v>18198</v>
      </c>
    </row>
    <row r="9" spans="1:4" ht="12.75">
      <c r="A9" s="9" t="s">
        <v>134</v>
      </c>
      <c r="B9" s="10">
        <v>358000</v>
      </c>
      <c r="C9" s="73" t="s">
        <v>7</v>
      </c>
      <c r="D9" s="10">
        <v>61156.5</v>
      </c>
    </row>
    <row r="10" spans="1:4" ht="12.75">
      <c r="A10" s="9" t="s">
        <v>2</v>
      </c>
      <c r="B10" s="10">
        <v>1556.01</v>
      </c>
      <c r="C10" s="73" t="s">
        <v>8</v>
      </c>
      <c r="D10" s="10">
        <v>8681.52</v>
      </c>
    </row>
    <row r="11" spans="1:4" ht="12.75">
      <c r="A11" s="9" t="s">
        <v>3</v>
      </c>
      <c r="B11" s="10">
        <v>424486.91</v>
      </c>
      <c r="C11" s="73" t="s">
        <v>9</v>
      </c>
      <c r="D11" s="10">
        <v>1561250.44</v>
      </c>
    </row>
    <row r="12" spans="1:4" ht="12.75">
      <c r="A12" s="3" t="s">
        <v>17</v>
      </c>
      <c r="B12" s="4"/>
      <c r="C12" s="70" t="s">
        <v>37</v>
      </c>
      <c r="D12" s="4"/>
    </row>
    <row r="13" spans="1:4" ht="12.75">
      <c r="A13" s="3" t="s">
        <v>109</v>
      </c>
      <c r="B13" s="4">
        <v>66958</v>
      </c>
      <c r="C13" s="74" t="s">
        <v>135</v>
      </c>
      <c r="D13" s="72">
        <v>30400</v>
      </c>
    </row>
    <row r="14" spans="1:4" ht="12.75">
      <c r="A14" s="3" t="s">
        <v>147</v>
      </c>
      <c r="B14" s="4">
        <v>13529</v>
      </c>
      <c r="C14" s="70" t="s">
        <v>23</v>
      </c>
      <c r="D14" s="4">
        <v>154491.5</v>
      </c>
    </row>
    <row r="15" spans="1:4" ht="12.75">
      <c r="A15" s="3" t="s">
        <v>18</v>
      </c>
      <c r="B15" s="4"/>
      <c r="C15" s="70" t="s">
        <v>24</v>
      </c>
      <c r="D15" s="4">
        <v>455306.6</v>
      </c>
    </row>
    <row r="16" spans="1:4" ht="12.75">
      <c r="A16" s="3" t="s">
        <v>19</v>
      </c>
      <c r="B16" s="4">
        <v>214755.4</v>
      </c>
      <c r="C16" s="70" t="s">
        <v>25</v>
      </c>
      <c r="D16" s="4">
        <v>210420</v>
      </c>
    </row>
    <row r="17" spans="1:4" ht="12.75">
      <c r="A17" s="3" t="s">
        <v>20</v>
      </c>
      <c r="B17" s="4">
        <v>9900</v>
      </c>
      <c r="C17" s="70" t="s">
        <v>26</v>
      </c>
      <c r="D17" s="4">
        <v>143839</v>
      </c>
    </row>
    <row r="18" spans="1:4" ht="12.75">
      <c r="A18" s="3" t="s">
        <v>21</v>
      </c>
      <c r="B18" s="4">
        <v>10992.5</v>
      </c>
      <c r="C18" s="70" t="s">
        <v>27</v>
      </c>
      <c r="D18" s="4">
        <v>30720.1</v>
      </c>
    </row>
    <row r="19" spans="1:4" ht="12.75">
      <c r="A19" s="3" t="s">
        <v>111</v>
      </c>
      <c r="B19" s="4">
        <v>2210</v>
      </c>
      <c r="C19" s="70" t="s">
        <v>29</v>
      </c>
      <c r="D19" s="4">
        <v>410552</v>
      </c>
    </row>
    <row r="20" spans="1:4" ht="12.75">
      <c r="A20" s="68" t="s">
        <v>112</v>
      </c>
      <c r="B20" s="4">
        <v>50000</v>
      </c>
      <c r="C20" s="70" t="s">
        <v>30</v>
      </c>
      <c r="D20" s="4">
        <v>63925.75</v>
      </c>
    </row>
    <row r="21" spans="1:4" ht="12.75">
      <c r="A21" s="3" t="s">
        <v>110</v>
      </c>
      <c r="B21" s="4">
        <v>56142.01</v>
      </c>
      <c r="C21" s="70" t="s">
        <v>136</v>
      </c>
      <c r="D21" s="4">
        <v>10000</v>
      </c>
    </row>
    <row r="22" spans="1:4" ht="12.75">
      <c r="A22" s="70"/>
      <c r="B22" s="4"/>
      <c r="C22" s="70" t="s">
        <v>28</v>
      </c>
      <c r="D22" s="4">
        <v>10135</v>
      </c>
    </row>
    <row r="23" spans="1:4" ht="12.75">
      <c r="A23" s="70"/>
      <c r="B23" s="3"/>
      <c r="C23" s="74" t="s">
        <v>113</v>
      </c>
      <c r="D23" s="72">
        <v>2400</v>
      </c>
    </row>
    <row r="24" spans="1:6" ht="12.75">
      <c r="A24" s="70"/>
      <c r="B24" s="13"/>
      <c r="C24" s="70" t="s">
        <v>22</v>
      </c>
      <c r="D24" s="4">
        <v>39060.49</v>
      </c>
      <c r="F24" s="1"/>
    </row>
    <row r="25" spans="1:6" ht="12.75">
      <c r="A25" s="9" t="s">
        <v>114</v>
      </c>
      <c r="B25" s="10">
        <v>317200</v>
      </c>
      <c r="C25" s="73" t="s">
        <v>10</v>
      </c>
      <c r="D25" s="10">
        <v>347253.1</v>
      </c>
      <c r="E25" s="1"/>
      <c r="F25" s="1"/>
    </row>
    <row r="26" spans="1:4" ht="12.75">
      <c r="A26" s="9" t="s">
        <v>115</v>
      </c>
      <c r="B26" s="10">
        <v>1729195</v>
      </c>
      <c r="C26" s="73" t="s">
        <v>11</v>
      </c>
      <c r="D26" s="10">
        <v>288</v>
      </c>
    </row>
    <row r="27" spans="1:4" ht="12.75">
      <c r="A27" s="9" t="s">
        <v>116</v>
      </c>
      <c r="B27" s="10">
        <v>232266</v>
      </c>
      <c r="C27" s="73" t="s">
        <v>12</v>
      </c>
      <c r="D27" s="10">
        <v>59672</v>
      </c>
    </row>
    <row r="28" spans="1:4" ht="12.75">
      <c r="A28" s="9" t="s">
        <v>117</v>
      </c>
      <c r="B28" s="10">
        <v>73500</v>
      </c>
      <c r="C28" s="73" t="s">
        <v>13</v>
      </c>
      <c r="D28" s="10">
        <v>206713.5</v>
      </c>
    </row>
    <row r="29" spans="1:4" ht="12.75">
      <c r="A29" s="9" t="s">
        <v>118</v>
      </c>
      <c r="B29" s="10">
        <v>319400</v>
      </c>
      <c r="C29" s="73" t="s">
        <v>14</v>
      </c>
      <c r="D29" s="10">
        <v>402442</v>
      </c>
    </row>
    <row r="30" spans="1:4" ht="12.75">
      <c r="A30" s="9" t="s">
        <v>119</v>
      </c>
      <c r="B30" s="10">
        <v>56500</v>
      </c>
      <c r="C30" s="73" t="s">
        <v>15</v>
      </c>
      <c r="D30" s="10">
        <v>223811</v>
      </c>
    </row>
    <row r="31" spans="1:4" ht="12.75">
      <c r="A31" s="3" t="s">
        <v>120</v>
      </c>
      <c r="B31" s="4">
        <v>145200</v>
      </c>
      <c r="C31" s="73" t="s">
        <v>122</v>
      </c>
      <c r="D31" s="10">
        <v>103561</v>
      </c>
    </row>
    <row r="32" spans="1:4" ht="12.75">
      <c r="A32" s="11" t="s">
        <v>121</v>
      </c>
      <c r="B32" s="12">
        <v>398858.3</v>
      </c>
      <c r="C32" s="73" t="s">
        <v>16</v>
      </c>
      <c r="D32" s="10">
        <v>63061</v>
      </c>
    </row>
    <row r="33" spans="1:4" ht="12.75">
      <c r="A33" s="11" t="s">
        <v>36</v>
      </c>
      <c r="B33" s="12">
        <v>100000</v>
      </c>
      <c r="C33" s="70" t="s">
        <v>123</v>
      </c>
      <c r="D33" s="4">
        <v>56718.5</v>
      </c>
    </row>
    <row r="34" spans="1:4" ht="12.75">
      <c r="A34" s="3" t="s">
        <v>34</v>
      </c>
      <c r="B34" s="4"/>
      <c r="C34" s="74" t="s">
        <v>124</v>
      </c>
      <c r="D34" s="4">
        <v>46531</v>
      </c>
    </row>
    <row r="35" spans="1:4" ht="12.75">
      <c r="A35" s="3" t="s">
        <v>31</v>
      </c>
      <c r="B35" s="4">
        <v>150000</v>
      </c>
      <c r="C35" s="74" t="s">
        <v>125</v>
      </c>
      <c r="D35" s="4">
        <v>1000</v>
      </c>
    </row>
    <row r="36" spans="1:4" ht="12.75">
      <c r="A36" s="3" t="s">
        <v>32</v>
      </c>
      <c r="B36" s="4">
        <v>14200</v>
      </c>
      <c r="C36" s="74" t="s">
        <v>126</v>
      </c>
      <c r="D36" s="4">
        <v>5000</v>
      </c>
    </row>
    <row r="37" spans="1:4" ht="12.75">
      <c r="A37" s="3" t="s">
        <v>33</v>
      </c>
      <c r="B37" s="4">
        <v>84658.3</v>
      </c>
      <c r="C37" s="74" t="s">
        <v>127</v>
      </c>
      <c r="D37" s="4">
        <v>17030</v>
      </c>
    </row>
    <row r="38" spans="1:4" ht="13.5" thickBot="1">
      <c r="A38" s="5" t="s">
        <v>35</v>
      </c>
      <c r="B38" s="8">
        <v>50000</v>
      </c>
      <c r="C38" s="71" t="s">
        <v>128</v>
      </c>
      <c r="D38" s="8">
        <v>34000</v>
      </c>
    </row>
    <row r="39" spans="1:4" ht="13.5" thickBot="1">
      <c r="A39" s="16" t="s">
        <v>38</v>
      </c>
      <c r="B39" s="15">
        <f>B31+B30+B29+B28+B27+B26+B25+B32+B11+B10+B9+B8</f>
        <v>4180912.2199999997</v>
      </c>
      <c r="C39" s="75" t="s">
        <v>38</v>
      </c>
      <c r="D39" s="15">
        <f>D33+D32+D31+D30+D29+D28+D27+D26+D25+D11+D10+D9+D8</f>
        <v>3112806.56</v>
      </c>
    </row>
    <row r="41" spans="1:4" ht="12.75">
      <c r="A41" s="17" t="s">
        <v>39</v>
      </c>
      <c r="B41" s="18"/>
      <c r="C41" s="18"/>
      <c r="D41" s="18"/>
    </row>
    <row r="42" spans="1:4" ht="12.75">
      <c r="A42" s="19" t="s">
        <v>40</v>
      </c>
      <c r="B42" s="18"/>
      <c r="C42" s="18"/>
      <c r="D42" s="18"/>
    </row>
    <row r="43" spans="1:4" ht="13.5" thickBot="1">
      <c r="A43" s="20"/>
      <c r="B43" s="21"/>
      <c r="C43" s="21"/>
      <c r="D43" s="21"/>
    </row>
    <row r="44" spans="1:4" ht="13.5" thickBot="1">
      <c r="A44" s="22" t="s">
        <v>41</v>
      </c>
      <c r="B44" s="23" t="s">
        <v>5</v>
      </c>
      <c r="C44" s="22" t="s">
        <v>4</v>
      </c>
      <c r="D44" s="24" t="s">
        <v>84</v>
      </c>
    </row>
    <row r="45" spans="1:4" ht="12.75">
      <c r="A45" s="25" t="s">
        <v>42</v>
      </c>
      <c r="B45" s="26">
        <v>612000</v>
      </c>
      <c r="C45" s="6" t="s">
        <v>43</v>
      </c>
      <c r="D45" s="26">
        <v>1038</v>
      </c>
    </row>
    <row r="46" spans="1:4" ht="12.75">
      <c r="A46" s="27" t="s">
        <v>44</v>
      </c>
      <c r="B46" s="12">
        <v>267.91</v>
      </c>
      <c r="C46" s="11" t="s">
        <v>45</v>
      </c>
      <c r="D46" s="12">
        <v>49</v>
      </c>
    </row>
    <row r="47" spans="1:4" ht="12.75">
      <c r="A47" s="27" t="s">
        <v>86</v>
      </c>
      <c r="B47" s="12">
        <v>1000</v>
      </c>
      <c r="C47" s="9" t="s">
        <v>46</v>
      </c>
      <c r="D47" s="10">
        <v>150000</v>
      </c>
    </row>
    <row r="48" spans="1:4" ht="12.75">
      <c r="A48" s="27"/>
      <c r="B48" s="12"/>
      <c r="C48" s="11" t="s">
        <v>47</v>
      </c>
      <c r="D48" s="12">
        <v>69740.6</v>
      </c>
    </row>
    <row r="49" spans="1:4" ht="12.75">
      <c r="A49" s="28"/>
      <c r="B49" s="10"/>
      <c r="C49" s="9" t="s">
        <v>48</v>
      </c>
      <c r="D49" s="10">
        <v>70000</v>
      </c>
    </row>
    <row r="50" spans="1:4" ht="12.75">
      <c r="A50" s="27"/>
      <c r="B50" s="12"/>
      <c r="C50" s="11" t="s">
        <v>87</v>
      </c>
      <c r="D50" s="12">
        <v>170000</v>
      </c>
    </row>
    <row r="51" spans="1:4" ht="12.75">
      <c r="A51" s="27"/>
      <c r="B51" s="12"/>
      <c r="C51" s="11" t="s">
        <v>88</v>
      </c>
      <c r="D51" s="12">
        <v>150000</v>
      </c>
    </row>
    <row r="52" spans="1:4" ht="13.5" thickBot="1">
      <c r="A52" s="29"/>
      <c r="B52" s="30"/>
      <c r="C52" s="31" t="s">
        <v>89</v>
      </c>
      <c r="D52" s="30">
        <v>2259.4</v>
      </c>
    </row>
    <row r="53" spans="1:4" ht="13.5" thickBot="1">
      <c r="A53" s="22" t="s">
        <v>38</v>
      </c>
      <c r="B53" s="32">
        <f>SUM(B45:B47)</f>
        <v>613267.91</v>
      </c>
      <c r="C53" s="22" t="s">
        <v>38</v>
      </c>
      <c r="D53" s="32">
        <f>SUM(D45:D52)</f>
        <v>613087</v>
      </c>
    </row>
    <row r="54" spans="1:4" ht="12.75">
      <c r="A54" s="77"/>
      <c r="B54" s="76"/>
      <c r="C54" s="77"/>
      <c r="D54" s="76"/>
    </row>
    <row r="55" spans="1:4" ht="12.75">
      <c r="A55" s="77"/>
      <c r="B55" s="76"/>
      <c r="C55" s="77"/>
      <c r="D55" s="76"/>
    </row>
    <row r="56" ht="12.75">
      <c r="A56" s="34" t="s">
        <v>90</v>
      </c>
    </row>
    <row r="57" spans="1:4" ht="12.75">
      <c r="A57" s="34" t="s">
        <v>91</v>
      </c>
      <c r="D57" s="35">
        <v>150000</v>
      </c>
    </row>
    <row r="58" spans="1:4" ht="12.75">
      <c r="A58" s="34" t="s">
        <v>33</v>
      </c>
      <c r="D58" s="35">
        <v>150000</v>
      </c>
    </row>
    <row r="59" spans="1:4" ht="12.75">
      <c r="A59" s="34" t="s">
        <v>49</v>
      </c>
      <c r="D59" s="35">
        <v>70000</v>
      </c>
    </row>
    <row r="60" spans="1:4" ht="12.75">
      <c r="A60" s="34" t="s">
        <v>92</v>
      </c>
      <c r="D60" s="35">
        <v>72000</v>
      </c>
    </row>
    <row r="61" spans="1:4" ht="12.75">
      <c r="A61" s="34" t="s">
        <v>93</v>
      </c>
      <c r="D61" s="35">
        <v>70000</v>
      </c>
    </row>
    <row r="62" spans="1:4" ht="12.75">
      <c r="A62" s="34" t="s">
        <v>94</v>
      </c>
      <c r="D62" s="35">
        <v>100000</v>
      </c>
    </row>
    <row r="63" spans="1:4" ht="12.75">
      <c r="A63" s="34" t="s">
        <v>50</v>
      </c>
      <c r="D63" s="36">
        <f>SUM(D57:D62)</f>
        <v>612000</v>
      </c>
    </row>
    <row r="64" ht="12.75">
      <c r="A64" s="34"/>
    </row>
    <row r="65" spans="1:4" ht="12.75">
      <c r="A65" s="37" t="s">
        <v>51</v>
      </c>
      <c r="D65" s="58">
        <v>2259.4</v>
      </c>
    </row>
    <row r="66" ht="12.75">
      <c r="A66" s="37"/>
    </row>
    <row r="67" spans="1:4" ht="12.75">
      <c r="A67" s="17" t="s">
        <v>52</v>
      </c>
      <c r="B67" s="19"/>
      <c r="C67" s="19"/>
      <c r="D67" s="19"/>
    </row>
    <row r="68" ht="12.75">
      <c r="A68" s="19" t="s">
        <v>53</v>
      </c>
    </row>
    <row r="69" ht="13.5" thickBot="1">
      <c r="A69" s="20"/>
    </row>
    <row r="70" spans="1:4" ht="13.5" thickBot="1">
      <c r="A70" s="23" t="s">
        <v>41</v>
      </c>
      <c r="B70" s="38" t="s">
        <v>84</v>
      </c>
      <c r="C70" s="23" t="s">
        <v>4</v>
      </c>
      <c r="D70" s="23" t="s">
        <v>5</v>
      </c>
    </row>
    <row r="71" spans="1:4" ht="12.75">
      <c r="A71" s="39" t="s">
        <v>54</v>
      </c>
      <c r="B71" s="26">
        <v>100000</v>
      </c>
      <c r="C71" s="80" t="s">
        <v>60</v>
      </c>
      <c r="D71" s="26">
        <v>913.5</v>
      </c>
    </row>
    <row r="72" spans="1:4" ht="12.75">
      <c r="A72" s="28" t="s">
        <v>44</v>
      </c>
      <c r="B72" s="10">
        <v>27.87</v>
      </c>
      <c r="C72" s="9" t="s">
        <v>45</v>
      </c>
      <c r="D72" s="10">
        <v>4</v>
      </c>
    </row>
    <row r="73" spans="1:4" ht="12.75">
      <c r="A73" s="27" t="s">
        <v>86</v>
      </c>
      <c r="B73" s="12">
        <v>1000</v>
      </c>
      <c r="C73" s="13" t="s">
        <v>95</v>
      </c>
      <c r="D73" s="14">
        <v>43531</v>
      </c>
    </row>
    <row r="74" spans="1:4" ht="13.5" thickBot="1">
      <c r="A74" s="27"/>
      <c r="B74" s="12"/>
      <c r="C74" s="11" t="s">
        <v>96</v>
      </c>
      <c r="D74" s="12">
        <v>56469</v>
      </c>
    </row>
    <row r="75" spans="1:4" ht="13.5" thickBot="1">
      <c r="A75" s="22" t="s">
        <v>38</v>
      </c>
      <c r="B75" s="78">
        <f>SUM(B71:B74)</f>
        <v>101027.87</v>
      </c>
      <c r="C75" s="22" t="s">
        <v>38</v>
      </c>
      <c r="D75" s="79">
        <f>SUM(D71:D74)</f>
        <v>100917.5</v>
      </c>
    </row>
    <row r="76" ht="12.75">
      <c r="A76" s="34" t="s">
        <v>97</v>
      </c>
    </row>
    <row r="77" ht="12.75">
      <c r="A77" s="34" t="s">
        <v>55</v>
      </c>
    </row>
    <row r="78" ht="12.75">
      <c r="A78" s="34" t="s">
        <v>56</v>
      </c>
    </row>
    <row r="79" ht="12.75">
      <c r="A79" s="34"/>
    </row>
    <row r="80" spans="1:4" ht="12.75">
      <c r="A80" s="17" t="s">
        <v>57</v>
      </c>
      <c r="B80" s="18"/>
      <c r="C80" s="18"/>
      <c r="D80" s="18"/>
    </row>
    <row r="81" spans="1:4" ht="12.75">
      <c r="A81" s="19" t="s">
        <v>58</v>
      </c>
      <c r="B81" s="18"/>
      <c r="C81" s="18"/>
      <c r="D81" s="18"/>
    </row>
    <row r="82" spans="1:4" ht="13.5" thickBot="1">
      <c r="A82" s="20"/>
      <c r="B82" s="21"/>
      <c r="C82" s="21"/>
      <c r="D82" s="21"/>
    </row>
    <row r="83" spans="1:4" ht="13.5" thickBot="1">
      <c r="A83" s="23" t="s">
        <v>41</v>
      </c>
      <c r="B83" s="42" t="s">
        <v>84</v>
      </c>
      <c r="C83" s="23" t="s">
        <v>4</v>
      </c>
      <c r="D83" s="24" t="s">
        <v>84</v>
      </c>
    </row>
    <row r="84" spans="1:4" ht="12.75">
      <c r="A84" s="39" t="s">
        <v>59</v>
      </c>
      <c r="B84" s="26">
        <v>662556.62</v>
      </c>
      <c r="C84" s="40" t="s">
        <v>60</v>
      </c>
      <c r="D84" s="26">
        <v>2131.5</v>
      </c>
    </row>
    <row r="85" spans="1:4" ht="12.75">
      <c r="A85" s="28" t="s">
        <v>44</v>
      </c>
      <c r="B85" s="10">
        <v>453.39</v>
      </c>
      <c r="C85" s="9" t="s">
        <v>61</v>
      </c>
      <c r="D85" s="10">
        <v>80</v>
      </c>
    </row>
    <row r="86" spans="1:4" ht="12.75">
      <c r="A86" s="27"/>
      <c r="B86" s="12"/>
      <c r="C86" s="11" t="s">
        <v>62</v>
      </c>
      <c r="D86" s="12">
        <v>562263.3</v>
      </c>
    </row>
    <row r="87" spans="1:4" ht="12.75">
      <c r="A87" s="27"/>
      <c r="B87" s="12"/>
      <c r="C87" s="11" t="s">
        <v>99</v>
      </c>
      <c r="D87" s="12"/>
    </row>
    <row r="88" spans="1:4" ht="13.5" thickBot="1">
      <c r="A88" s="29"/>
      <c r="B88" s="30"/>
      <c r="C88" s="31" t="s">
        <v>131</v>
      </c>
      <c r="D88" s="30">
        <v>66958</v>
      </c>
    </row>
    <row r="89" spans="1:4" ht="13.5" thickBot="1">
      <c r="A89" s="41" t="s">
        <v>38</v>
      </c>
      <c r="B89" s="32">
        <f>SUM(B84:B86)</f>
        <v>663010.01</v>
      </c>
      <c r="C89" s="41" t="s">
        <v>38</v>
      </c>
      <c r="D89" s="32">
        <f>SUM(D84:D88)</f>
        <v>631432.8</v>
      </c>
    </row>
    <row r="90" ht="12.75">
      <c r="A90" s="33" t="s">
        <v>63</v>
      </c>
    </row>
    <row r="91" ht="12.75">
      <c r="A91" s="43"/>
    </row>
    <row r="92" spans="1:4" ht="12.75">
      <c r="A92" s="17" t="s">
        <v>64</v>
      </c>
      <c r="B92" s="18"/>
      <c r="C92" s="18"/>
      <c r="D92" s="18"/>
    </row>
    <row r="93" spans="1:4" ht="13.5" thickBot="1">
      <c r="A93" s="81"/>
      <c r="B93" s="21"/>
      <c r="C93" s="21"/>
      <c r="D93" s="21"/>
    </row>
    <row r="94" spans="1:4" ht="13.5" thickBot="1">
      <c r="A94" s="23" t="s">
        <v>41</v>
      </c>
      <c r="B94" s="42" t="s">
        <v>84</v>
      </c>
      <c r="C94" s="23" t="s">
        <v>4</v>
      </c>
      <c r="D94" s="42" t="s">
        <v>84</v>
      </c>
    </row>
    <row r="95" spans="1:4" ht="12.75">
      <c r="A95" s="39" t="s">
        <v>65</v>
      </c>
      <c r="B95" s="26">
        <v>82.41</v>
      </c>
      <c r="C95" s="40" t="s">
        <v>60</v>
      </c>
      <c r="D95" s="26">
        <v>1448</v>
      </c>
    </row>
    <row r="96" spans="1:4" ht="12.75">
      <c r="A96" s="28" t="s">
        <v>100</v>
      </c>
      <c r="B96" s="10">
        <v>7500</v>
      </c>
      <c r="C96" s="9" t="s">
        <v>67</v>
      </c>
      <c r="D96" s="10">
        <v>64776.2</v>
      </c>
    </row>
    <row r="97" spans="1:4" ht="12.75">
      <c r="A97" s="27" t="s">
        <v>101</v>
      </c>
      <c r="B97" s="12">
        <v>44526</v>
      </c>
      <c r="C97" s="9" t="s">
        <v>102</v>
      </c>
      <c r="D97" s="10"/>
    </row>
    <row r="98" spans="1:4" ht="12.75">
      <c r="A98" s="44" t="s">
        <v>98</v>
      </c>
      <c r="B98" s="10">
        <v>5000</v>
      </c>
      <c r="C98" s="9" t="s">
        <v>132</v>
      </c>
      <c r="D98" s="10">
        <v>20000</v>
      </c>
    </row>
    <row r="99" spans="1:4" ht="12.75">
      <c r="A99" s="27"/>
      <c r="B99" s="12"/>
      <c r="C99" s="9" t="s">
        <v>133</v>
      </c>
      <c r="D99" s="10">
        <v>44356.2</v>
      </c>
    </row>
    <row r="100" spans="1:4" ht="12.75">
      <c r="A100" s="85"/>
      <c r="B100" s="4"/>
      <c r="C100" s="9" t="s">
        <v>103</v>
      </c>
      <c r="D100" s="10">
        <v>420</v>
      </c>
    </row>
    <row r="101" spans="1:4" ht="12.75">
      <c r="A101" s="3"/>
      <c r="B101" s="3"/>
      <c r="C101" s="9" t="s">
        <v>68</v>
      </c>
      <c r="D101" s="10">
        <v>16028</v>
      </c>
    </row>
    <row r="102" spans="1:4" ht="12.75">
      <c r="A102" s="3"/>
      <c r="B102" s="3"/>
      <c r="C102" s="9" t="s">
        <v>69</v>
      </c>
      <c r="D102" s="10">
        <v>148</v>
      </c>
    </row>
    <row r="103" spans="1:4" ht="12.75">
      <c r="A103" s="85"/>
      <c r="B103" s="3"/>
      <c r="C103" s="11" t="s">
        <v>70</v>
      </c>
      <c r="D103" s="12">
        <v>2956.5</v>
      </c>
    </row>
    <row r="104" spans="1:4" ht="13.5" thickBot="1">
      <c r="A104" s="86"/>
      <c r="B104" s="5"/>
      <c r="C104" s="31" t="s">
        <v>12</v>
      </c>
      <c r="D104" s="30">
        <v>4417</v>
      </c>
    </row>
    <row r="105" spans="1:4" ht="13.5" thickBot="1">
      <c r="A105" s="22" t="s">
        <v>38</v>
      </c>
      <c r="B105" s="78">
        <f>B98+B97+B96+B95</f>
        <v>57108.41</v>
      </c>
      <c r="C105" s="41" t="s">
        <v>38</v>
      </c>
      <c r="D105" s="32">
        <f>D104+D103+D102+D101+D96+D95</f>
        <v>89773.7</v>
      </c>
    </row>
    <row r="106" spans="1:4" ht="12.75">
      <c r="A106" s="77"/>
      <c r="B106" s="76"/>
      <c r="C106" s="77"/>
      <c r="D106" s="76"/>
    </row>
    <row r="107" spans="1:4" ht="12.75">
      <c r="A107" s="77"/>
      <c r="B107" s="76"/>
      <c r="C107" s="77"/>
      <c r="D107" s="76"/>
    </row>
    <row r="108" spans="1:4" ht="12.75">
      <c r="A108" s="77"/>
      <c r="B108" s="76"/>
      <c r="C108" s="77"/>
      <c r="D108" s="76"/>
    </row>
    <row r="109" spans="1:4" ht="12.75">
      <c r="A109" s="77"/>
      <c r="B109" s="76"/>
      <c r="C109" s="77"/>
      <c r="D109" s="76"/>
    </row>
    <row r="110" spans="1:4" ht="12.75">
      <c r="A110" s="77"/>
      <c r="B110" s="76"/>
      <c r="C110" s="77"/>
      <c r="D110" s="76"/>
    </row>
    <row r="111" spans="1:4" ht="12.75">
      <c r="A111" s="45" t="s">
        <v>71</v>
      </c>
      <c r="B111" s="18"/>
      <c r="C111" s="18"/>
      <c r="D111" s="18"/>
    </row>
    <row r="112" spans="1:4" ht="13.5" thickBot="1">
      <c r="A112" s="82"/>
      <c r="B112" s="21"/>
      <c r="C112" s="21"/>
      <c r="D112" s="21"/>
    </row>
    <row r="113" spans="1:4" ht="13.5" thickBot="1">
      <c r="A113" s="46" t="s">
        <v>41</v>
      </c>
      <c r="B113" s="47" t="s">
        <v>5</v>
      </c>
      <c r="C113" s="47" t="s">
        <v>4</v>
      </c>
      <c r="D113" s="47" t="s">
        <v>5</v>
      </c>
    </row>
    <row r="114" spans="1:4" ht="12.75">
      <c r="A114" s="48" t="s">
        <v>65</v>
      </c>
      <c r="B114" s="26">
        <v>0.91</v>
      </c>
      <c r="C114" s="40" t="s">
        <v>60</v>
      </c>
      <c r="D114" s="26">
        <v>1308</v>
      </c>
    </row>
    <row r="115" spans="1:4" ht="12.75">
      <c r="A115" s="60" t="s">
        <v>104</v>
      </c>
      <c r="B115" s="10">
        <v>34000</v>
      </c>
      <c r="C115" s="9" t="s">
        <v>66</v>
      </c>
      <c r="D115" s="10">
        <v>32000</v>
      </c>
    </row>
    <row r="116" spans="1:4" ht="12.75">
      <c r="A116" s="61"/>
      <c r="B116" s="12"/>
      <c r="C116" s="11" t="s">
        <v>137</v>
      </c>
      <c r="D116" s="12"/>
    </row>
    <row r="117" spans="1:4" ht="13.5" thickBot="1">
      <c r="A117" s="59"/>
      <c r="B117" s="8"/>
      <c r="C117" s="5" t="s">
        <v>105</v>
      </c>
      <c r="D117" s="8"/>
    </row>
    <row r="118" spans="1:4" ht="13.5" thickBot="1">
      <c r="A118" s="49" t="s">
        <v>38</v>
      </c>
      <c r="B118" s="50">
        <f>SUM(B114:B115)</f>
        <v>34000.91</v>
      </c>
      <c r="C118" s="51" t="s">
        <v>38</v>
      </c>
      <c r="D118" s="50">
        <f>SUM(D114:D115)</f>
        <v>33308</v>
      </c>
    </row>
    <row r="119" spans="1:4" ht="12.75">
      <c r="A119" s="62"/>
      <c r="B119" s="63"/>
      <c r="C119" s="64"/>
      <c r="D119" s="63"/>
    </row>
    <row r="120" spans="1:4" ht="12.75">
      <c r="A120" s="45" t="s">
        <v>138</v>
      </c>
      <c r="B120" s="18"/>
      <c r="C120" s="18"/>
      <c r="D120" s="18"/>
    </row>
    <row r="121" spans="1:4" ht="13.5" thickBot="1">
      <c r="A121" s="82"/>
      <c r="B121" s="21"/>
      <c r="C121" s="21"/>
      <c r="D121" s="21"/>
    </row>
    <row r="122" spans="1:4" ht="13.5" thickBot="1">
      <c r="A122" s="46" t="s">
        <v>41</v>
      </c>
      <c r="B122" s="47" t="s">
        <v>5</v>
      </c>
      <c r="C122" s="47" t="s">
        <v>4</v>
      </c>
      <c r="D122" s="47" t="s">
        <v>5</v>
      </c>
    </row>
    <row r="123" spans="1:4" ht="12.75">
      <c r="A123" s="48" t="s">
        <v>65</v>
      </c>
      <c r="B123" s="26">
        <v>30.62</v>
      </c>
      <c r="C123" s="40" t="s">
        <v>60</v>
      </c>
      <c r="D123" s="26">
        <v>872</v>
      </c>
    </row>
    <row r="124" spans="1:4" ht="12.75">
      <c r="A124" s="60" t="s">
        <v>104</v>
      </c>
      <c r="B124" s="10">
        <v>1500</v>
      </c>
      <c r="C124" s="9" t="s">
        <v>66</v>
      </c>
      <c r="D124" s="10">
        <v>50000</v>
      </c>
    </row>
    <row r="125" spans="1:4" ht="13.5" thickBot="1">
      <c r="A125" s="61" t="s">
        <v>106</v>
      </c>
      <c r="B125" s="12">
        <v>50000</v>
      </c>
      <c r="C125" s="11" t="s">
        <v>107</v>
      </c>
      <c r="D125" s="12">
        <v>4</v>
      </c>
    </row>
    <row r="126" spans="1:4" ht="13.5" thickBot="1">
      <c r="A126" s="65" t="s">
        <v>38</v>
      </c>
      <c r="B126" s="66">
        <f>B125+B124+B123</f>
        <v>51530.62</v>
      </c>
      <c r="C126" s="67" t="s">
        <v>38</v>
      </c>
      <c r="D126" s="66">
        <f>D125+D124+D123</f>
        <v>50876</v>
      </c>
    </row>
    <row r="127" spans="1:4" ht="12.75">
      <c r="A127" s="62"/>
      <c r="B127" s="63"/>
      <c r="C127" s="64"/>
      <c r="D127" s="63"/>
    </row>
    <row r="128" spans="1:4" ht="12.75">
      <c r="A128" s="45" t="s">
        <v>129</v>
      </c>
      <c r="B128" s="18"/>
      <c r="C128" s="18"/>
      <c r="D128" s="18"/>
    </row>
    <row r="129" spans="1:4" ht="12.75">
      <c r="A129" s="84" t="s">
        <v>130</v>
      </c>
      <c r="B129" s="21"/>
      <c r="C129" s="21"/>
      <c r="D129" s="21"/>
    </row>
    <row r="130" spans="1:4" ht="13.5" thickBot="1">
      <c r="A130" s="83"/>
      <c r="B130" s="21"/>
      <c r="C130" s="21"/>
      <c r="D130" s="21"/>
    </row>
    <row r="131" spans="1:4" ht="13.5" thickBot="1">
      <c r="A131" s="46" t="s">
        <v>41</v>
      </c>
      <c r="B131" s="47" t="s">
        <v>5</v>
      </c>
      <c r="C131" s="47" t="s">
        <v>4</v>
      </c>
      <c r="D131" s="47" t="s">
        <v>5</v>
      </c>
    </row>
    <row r="132" spans="1:4" ht="12.75">
      <c r="A132" s="48" t="s">
        <v>65</v>
      </c>
      <c r="B132" s="26">
        <v>164.05</v>
      </c>
      <c r="C132" s="40" t="s">
        <v>60</v>
      </c>
      <c r="D132" s="26">
        <v>762</v>
      </c>
    </row>
    <row r="133" spans="1:4" ht="12.75">
      <c r="A133" s="60" t="s">
        <v>104</v>
      </c>
      <c r="B133" s="10">
        <v>500</v>
      </c>
      <c r="C133" s="9" t="s">
        <v>66</v>
      </c>
      <c r="D133" s="10">
        <v>399539.83</v>
      </c>
    </row>
    <row r="134" spans="1:4" ht="13.5" thickBot="1">
      <c r="A134" s="61" t="s">
        <v>106</v>
      </c>
      <c r="B134" s="12">
        <v>400000</v>
      </c>
      <c r="C134" s="11" t="s">
        <v>107</v>
      </c>
      <c r="D134" s="12">
        <v>29</v>
      </c>
    </row>
    <row r="135" spans="1:4" ht="13.5" thickBot="1">
      <c r="A135" s="65" t="s">
        <v>38</v>
      </c>
      <c r="B135" s="66">
        <v>400664.054</v>
      </c>
      <c r="C135" s="67" t="s">
        <v>38</v>
      </c>
      <c r="D135" s="66">
        <f>D134+D133+D132</f>
        <v>400330.83</v>
      </c>
    </row>
    <row r="136" spans="1:4" ht="12.75">
      <c r="A136" s="62"/>
      <c r="B136" s="63"/>
      <c r="C136" s="64"/>
      <c r="D136" s="63"/>
    </row>
    <row r="137" ht="12.75">
      <c r="A137" s="43"/>
    </row>
    <row r="138" spans="1:4" ht="12.75">
      <c r="A138" s="52" t="s">
        <v>72</v>
      </c>
      <c r="B138" s="18"/>
      <c r="C138" s="18"/>
      <c r="D138" s="18"/>
    </row>
    <row r="139" spans="1:4" ht="12.75">
      <c r="A139" s="17" t="s">
        <v>85</v>
      </c>
      <c r="B139" s="18"/>
      <c r="C139" s="18"/>
      <c r="D139" s="18"/>
    </row>
    <row r="140" spans="1:4" ht="12.75">
      <c r="A140" s="43" t="s">
        <v>73</v>
      </c>
      <c r="D140" s="1">
        <v>1538703.98</v>
      </c>
    </row>
    <row r="141" spans="1:4" ht="12.75">
      <c r="A141" s="43" t="s">
        <v>74</v>
      </c>
      <c r="D141" s="1">
        <v>638240.89</v>
      </c>
    </row>
    <row r="142" spans="1:4" ht="12.75">
      <c r="A142" s="43" t="s">
        <v>75</v>
      </c>
      <c r="D142" s="1">
        <v>990.52</v>
      </c>
    </row>
    <row r="143" spans="1:4" ht="12.75">
      <c r="A143" s="43" t="s">
        <v>76</v>
      </c>
      <c r="D143" s="1">
        <v>1020.56</v>
      </c>
    </row>
    <row r="144" spans="1:4" ht="12.75">
      <c r="A144" s="43" t="s">
        <v>77</v>
      </c>
      <c r="D144" s="1">
        <v>266524.63</v>
      </c>
    </row>
    <row r="145" spans="1:4" ht="12.75">
      <c r="A145" s="43" t="s">
        <v>78</v>
      </c>
      <c r="D145" s="1">
        <v>56019.17</v>
      </c>
    </row>
    <row r="146" spans="1:4" ht="12.75">
      <c r="A146" s="43" t="s">
        <v>79</v>
      </c>
      <c r="D146" s="1">
        <v>701.43</v>
      </c>
    </row>
    <row r="147" spans="1:4" ht="12.75">
      <c r="A147" s="43" t="s">
        <v>139</v>
      </c>
      <c r="D147" s="1">
        <v>654.62</v>
      </c>
    </row>
    <row r="148" spans="1:4" ht="12.75">
      <c r="A148" s="43" t="s">
        <v>108</v>
      </c>
      <c r="D148" s="1">
        <v>333.22</v>
      </c>
    </row>
    <row r="149" spans="1:4" ht="12.75">
      <c r="A149" s="53" t="s">
        <v>80</v>
      </c>
      <c r="D149" s="54">
        <f>SUM(D140:D148)</f>
        <v>2503189.0200000005</v>
      </c>
    </row>
    <row r="150" ht="12.75">
      <c r="A150" s="43"/>
    </row>
    <row r="151" ht="12.75">
      <c r="A151" s="43"/>
    </row>
    <row r="152" ht="12.75">
      <c r="A152" s="43"/>
    </row>
    <row r="153" ht="12.75">
      <c r="A153" s="43" t="s">
        <v>141</v>
      </c>
    </row>
    <row r="154" ht="12.75">
      <c r="A154" s="43"/>
    </row>
    <row r="155" ht="12.75">
      <c r="A155" s="43"/>
    </row>
    <row r="156" ht="12.75">
      <c r="A156" s="43"/>
    </row>
    <row r="157" spans="1:3" ht="12.75">
      <c r="A157" s="43" t="s">
        <v>140</v>
      </c>
      <c r="C157" t="s">
        <v>143</v>
      </c>
    </row>
    <row r="158" spans="1:3" ht="12.75">
      <c r="A158" t="s">
        <v>142</v>
      </c>
      <c r="C158" t="s">
        <v>144</v>
      </c>
    </row>
    <row r="159" spans="1:3" ht="12.75">
      <c r="A159" s="43" t="s">
        <v>146</v>
      </c>
      <c r="C159" t="s">
        <v>145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ARES spol. s r.o.</dc:creator>
  <cp:keywords/>
  <dc:description/>
  <cp:lastModifiedBy>ARES spol. s r.o.</cp:lastModifiedBy>
  <cp:lastPrinted>2007-05-15T05:46:51Z</cp:lastPrinted>
  <dcterms:created xsi:type="dcterms:W3CDTF">2007-05-14T05:38:20Z</dcterms:created>
  <dcterms:modified xsi:type="dcterms:W3CDTF">2007-05-15T05:47:33Z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